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1095" yWindow="1155" windowWidth="8205" windowHeight="6540" tabRatio="856" activeTab="4"/>
  </bookViews>
  <sheets>
    <sheet name="Appendx without cont " sheetId="178" r:id="rId1"/>
    <sheet name="table9" sheetId="177" r:id="rId2"/>
    <sheet name="table8" sheetId="176" r:id="rId3"/>
    <sheet name="table7" sheetId="153" r:id="rId4"/>
    <sheet name="table6" sheetId="175" r:id="rId5"/>
    <sheet name="table5" sheetId="150" r:id="rId6"/>
    <sheet name="table4" sheetId="149" r:id="rId7"/>
    <sheet name="table3" sheetId="148" r:id="rId8"/>
    <sheet name="table2" sheetId="147" r:id="rId9"/>
    <sheet name="table 1" sheetId="172" r:id="rId10"/>
    <sheet name="ملخص" sheetId="163" r:id="rId11"/>
    <sheet name="بياني مجتمع(IPCS)" sheetId="79" r:id="rId12"/>
    <sheet name="IMP.&amp;EXP." sheetId="64" r:id="rId13"/>
    <sheet name="pass" sheetId="65" r:id="rId14"/>
    <sheet name="ships" sheetId="67" r:id="rId15"/>
    <sheet name="index" sheetId="158" r:id="rId16"/>
  </sheets>
  <definedNames>
    <definedName name="_xlnm._FilterDatabase" localSheetId="0" hidden="1">'Appendx without cont '!$A$1:$A$47791</definedName>
    <definedName name="_xlnm.Print_Area" localSheetId="8">table2!$A$1:$Q$35</definedName>
    <definedName name="_xlnm.Print_Area" localSheetId="7">table3!$B$1:$N$36</definedName>
    <definedName name="_xlnm.Print_Area" localSheetId="6">table4!$A$1:$M$38</definedName>
    <definedName name="_xlnm.Print_Area" localSheetId="5">table5!$A$1:$V$36</definedName>
    <definedName name="_xlnm.Print_Area" localSheetId="2">table8!$A$2:$N$81</definedName>
    <definedName name="_xlnm.Print_Area" localSheetId="1">table9!$A$2:$S$80</definedName>
    <definedName name="_xlnm.Print_Area" localSheetId="11">'بياني مجتمع(IPCS)'!$A$2:$R$60</definedName>
    <definedName name="_xlnm.Print_Area" localSheetId="10">ملخص!$A$2:$I$31</definedName>
  </definedNames>
  <calcPr calcId="124519"/>
</workbook>
</file>

<file path=xl/calcChain.xml><?xml version="1.0" encoding="utf-8"?>
<calcChain xmlns="http://schemas.openxmlformats.org/spreadsheetml/2006/main">
  <c r="L226" i="178"/>
  <c r="K226"/>
  <c r="H226"/>
  <c r="C226"/>
  <c r="M224"/>
  <c r="L224"/>
  <c r="K224"/>
  <c r="J224"/>
  <c r="I224"/>
  <c r="H224"/>
  <c r="F224"/>
  <c r="E224"/>
  <c r="C224"/>
  <c r="B224"/>
  <c r="B226"/>
  <c r="A224"/>
  <c r="A226"/>
  <c r="G223"/>
  <c r="D223"/>
  <c r="G222"/>
  <c r="D222"/>
  <c r="G221"/>
  <c r="D221"/>
  <c r="G220"/>
  <c r="D220"/>
  <c r="G219"/>
  <c r="D219"/>
  <c r="G218"/>
  <c r="D218"/>
  <c r="G217"/>
  <c r="D217"/>
  <c r="G216"/>
  <c r="D216"/>
  <c r="G215"/>
  <c r="D215"/>
  <c r="G214"/>
  <c r="D214"/>
  <c r="G213"/>
  <c r="D213"/>
  <c r="G212"/>
  <c r="D212"/>
  <c r="D224"/>
  <c r="G211"/>
  <c r="G224"/>
  <c r="D211"/>
  <c r="G210"/>
  <c r="D210"/>
  <c r="M193"/>
  <c r="M226"/>
  <c r="L193"/>
  <c r="K193"/>
  <c r="J193"/>
  <c r="J226"/>
  <c r="I193"/>
  <c r="I226"/>
  <c r="H193"/>
  <c r="F193"/>
  <c r="F226"/>
  <c r="E193"/>
  <c r="E226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G193"/>
  <c r="D164"/>
  <c r="D193"/>
  <c r="M152"/>
  <c r="L152"/>
  <c r="K152"/>
  <c r="J152"/>
  <c r="I152"/>
  <c r="H152"/>
  <c r="F152"/>
  <c r="E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G152"/>
  <c r="D125"/>
  <c r="D152"/>
  <c r="M113"/>
  <c r="L113"/>
  <c r="K113"/>
  <c r="J113"/>
  <c r="I113"/>
  <c r="H113"/>
  <c r="F113"/>
  <c r="E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G113"/>
  <c r="D86"/>
  <c r="D113"/>
  <c r="M74"/>
  <c r="L74"/>
  <c r="K74"/>
  <c r="J74"/>
  <c r="I74"/>
  <c r="H74"/>
  <c r="F74"/>
  <c r="E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G74"/>
  <c r="D47"/>
  <c r="D74"/>
  <c r="M35"/>
  <c r="L35"/>
  <c r="K35"/>
  <c r="J35"/>
  <c r="I35"/>
  <c r="H35"/>
  <c r="H47791"/>
  <c r="F35"/>
  <c r="E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G35"/>
  <c r="D8"/>
  <c r="D35"/>
  <c r="C30" i="147"/>
  <c r="B30"/>
  <c r="A30"/>
  <c r="A27" i="172"/>
  <c r="A28"/>
  <c r="A12"/>
  <c r="F18" i="163"/>
  <c r="C31" i="148"/>
  <c r="C35"/>
  <c r="C29" i="147"/>
  <c r="B29"/>
  <c r="A26" i="172"/>
  <c r="A6"/>
  <c r="E22" i="163"/>
  <c r="E21"/>
  <c r="F21"/>
  <c r="E18"/>
  <c r="B18"/>
  <c r="B14" i="147"/>
  <c r="A14"/>
  <c r="A29" i="172"/>
  <c r="A13"/>
  <c r="A31"/>
  <c r="A15"/>
  <c r="A20" i="175"/>
  <c r="A21"/>
  <c r="A10"/>
  <c r="A29"/>
  <c r="U22"/>
  <c r="I41"/>
  <c r="H41"/>
  <c r="G41"/>
  <c r="F41"/>
  <c r="Z39"/>
  <c r="Y39"/>
  <c r="A30"/>
  <c r="X39"/>
  <c r="W39"/>
  <c r="U39"/>
  <c r="T39"/>
  <c r="S39"/>
  <c r="R39"/>
  <c r="Q39"/>
  <c r="M39"/>
  <c r="P39"/>
  <c r="O39"/>
  <c r="N39"/>
  <c r="M38"/>
  <c r="M37"/>
  <c r="M36"/>
  <c r="M35"/>
  <c r="M34"/>
  <c r="M33"/>
  <c r="M32"/>
  <c r="M31"/>
  <c r="M30"/>
  <c r="M29"/>
  <c r="AB22"/>
  <c r="AA22"/>
  <c r="Z22"/>
  <c r="Y22"/>
  <c r="X22"/>
  <c r="W22"/>
  <c r="V22"/>
  <c r="T22"/>
  <c r="R22"/>
  <c r="Q22"/>
  <c r="O22"/>
  <c r="N22"/>
  <c r="M22"/>
  <c r="L22"/>
  <c r="K22"/>
  <c r="J22"/>
  <c r="I22"/>
  <c r="H22"/>
  <c r="G22"/>
  <c r="F22"/>
  <c r="E22"/>
  <c r="D22"/>
  <c r="C22"/>
  <c r="B22"/>
  <c r="S21"/>
  <c r="P21"/>
  <c r="S20"/>
  <c r="P20"/>
  <c r="A39"/>
  <c r="S19"/>
  <c r="P19"/>
  <c r="P22"/>
  <c r="S18"/>
  <c r="P18"/>
  <c r="S17"/>
  <c r="P17"/>
  <c r="S16"/>
  <c r="A16"/>
  <c r="P16"/>
  <c r="S15"/>
  <c r="A15"/>
  <c r="A34"/>
  <c r="P15"/>
  <c r="S14"/>
  <c r="P14"/>
  <c r="S13"/>
  <c r="A13"/>
  <c r="A32"/>
  <c r="P13"/>
  <c r="S12"/>
  <c r="P12"/>
  <c r="S11"/>
  <c r="P11"/>
  <c r="A11"/>
  <c r="S10"/>
  <c r="P10"/>
  <c r="B35" i="149"/>
  <c r="B25"/>
  <c r="B26"/>
  <c r="B27"/>
  <c r="B28"/>
  <c r="B29"/>
  <c r="B30"/>
  <c r="B36"/>
  <c r="B31"/>
  <c r="B32"/>
  <c r="B33"/>
  <c r="A33"/>
  <c r="A36"/>
  <c r="B34"/>
  <c r="B24" i="148"/>
  <c r="B33"/>
  <c r="B34"/>
  <c r="D22" i="163"/>
  <c r="C10" i="148"/>
  <c r="C11"/>
  <c r="C12"/>
  <c r="C13"/>
  <c r="C14"/>
  <c r="C15"/>
  <c r="C16"/>
  <c r="C17"/>
  <c r="C18"/>
  <c r="C19"/>
  <c r="C20"/>
  <c r="C9"/>
  <c r="C24"/>
  <c r="C25"/>
  <c r="C26"/>
  <c r="C27"/>
  <c r="C28"/>
  <c r="C29"/>
  <c r="C30"/>
  <c r="C32"/>
  <c r="C33"/>
  <c r="C34"/>
  <c r="C23"/>
  <c r="B23"/>
  <c r="B8" i="147"/>
  <c r="B9"/>
  <c r="B10"/>
  <c r="B11"/>
  <c r="B12"/>
  <c r="A12"/>
  <c r="B13"/>
  <c r="B15"/>
  <c r="B16"/>
  <c r="B17"/>
  <c r="A17"/>
  <c r="B18"/>
  <c r="B7"/>
  <c r="C8"/>
  <c r="A8"/>
  <c r="C9"/>
  <c r="C10"/>
  <c r="A10"/>
  <c r="C11"/>
  <c r="A11"/>
  <c r="C12"/>
  <c r="C13"/>
  <c r="A13"/>
  <c r="C14"/>
  <c r="C15"/>
  <c r="A15"/>
  <c r="C16"/>
  <c r="A16"/>
  <c r="C17"/>
  <c r="C18"/>
  <c r="C7"/>
  <c r="A7"/>
  <c r="B22"/>
  <c r="A22"/>
  <c r="B23"/>
  <c r="B24"/>
  <c r="B25"/>
  <c r="B26"/>
  <c r="B27"/>
  <c r="B28"/>
  <c r="A29"/>
  <c r="B31"/>
  <c r="B32"/>
  <c r="C22"/>
  <c r="C23"/>
  <c r="C24"/>
  <c r="C25"/>
  <c r="C26"/>
  <c r="A26"/>
  <c r="C27"/>
  <c r="A27"/>
  <c r="C28"/>
  <c r="C31"/>
  <c r="C32"/>
  <c r="A31"/>
  <c r="A24"/>
  <c r="C21"/>
  <c r="B21"/>
  <c r="A21"/>
  <c r="A10" i="172"/>
  <c r="A11"/>
  <c r="A16"/>
  <c r="A25"/>
  <c r="A9"/>
  <c r="B29" i="163"/>
  <c r="C29"/>
  <c r="O24" i="150"/>
  <c r="J24"/>
  <c r="L35" i="148"/>
  <c r="H35"/>
  <c r="B35"/>
  <c r="K35"/>
  <c r="J35"/>
  <c r="I35"/>
  <c r="H34"/>
  <c r="H33"/>
  <c r="H32"/>
  <c r="B32"/>
  <c r="H31"/>
  <c r="B31"/>
  <c r="H30"/>
  <c r="H29"/>
  <c r="B29"/>
  <c r="H28"/>
  <c r="B28"/>
  <c r="H27"/>
  <c r="B27"/>
  <c r="H26"/>
  <c r="B26"/>
  <c r="H25"/>
  <c r="B25"/>
  <c r="H24"/>
  <c r="H23"/>
  <c r="A7" i="172"/>
  <c r="A8"/>
  <c r="A14"/>
  <c r="A22"/>
  <c r="A23"/>
  <c r="A24"/>
  <c r="A30"/>
  <c r="A32"/>
  <c r="A32" i="147"/>
  <c r="D20" i="153"/>
  <c r="E20"/>
  <c r="F20"/>
  <c r="G20"/>
  <c r="H20"/>
  <c r="I20"/>
  <c r="J20"/>
  <c r="K20"/>
  <c r="K34"/>
  <c r="J34"/>
  <c r="I34"/>
  <c r="H34"/>
  <c r="G34"/>
  <c r="F34"/>
  <c r="E34"/>
  <c r="D34"/>
  <c r="C33"/>
  <c r="C32"/>
  <c r="C31"/>
  <c r="C30"/>
  <c r="C34"/>
  <c r="C29"/>
  <c r="C28"/>
  <c r="C27"/>
  <c r="C26"/>
  <c r="C25"/>
  <c r="C24"/>
  <c r="C23"/>
  <c r="C22"/>
  <c r="O20" i="150"/>
  <c r="B28" i="163"/>
  <c r="C28"/>
  <c r="B27"/>
  <c r="C27"/>
  <c r="H32" i="147"/>
  <c r="H31"/>
  <c r="H30"/>
  <c r="H29"/>
  <c r="H28"/>
  <c r="H33"/>
  <c r="H27"/>
  <c r="H26"/>
  <c r="H25"/>
  <c r="H24"/>
  <c r="H23"/>
  <c r="H22"/>
  <c r="H21"/>
  <c r="G35" i="149"/>
  <c r="G34"/>
  <c r="G33"/>
  <c r="G32"/>
  <c r="G31"/>
  <c r="A31"/>
  <c r="G30"/>
  <c r="G29"/>
  <c r="G28"/>
  <c r="G27"/>
  <c r="G26"/>
  <c r="G25"/>
  <c r="G24"/>
  <c r="B24"/>
  <c r="O35" i="150"/>
  <c r="J35"/>
  <c r="A35"/>
  <c r="O34"/>
  <c r="J34"/>
  <c r="O33"/>
  <c r="J33"/>
  <c r="O32"/>
  <c r="J32"/>
  <c r="J36"/>
  <c r="O31"/>
  <c r="J31"/>
  <c r="O30"/>
  <c r="J30"/>
  <c r="O29"/>
  <c r="J29"/>
  <c r="O28"/>
  <c r="J28"/>
  <c r="O27"/>
  <c r="J27"/>
  <c r="O26"/>
  <c r="J26"/>
  <c r="O25"/>
  <c r="J25"/>
  <c r="B36"/>
  <c r="H15" i="148"/>
  <c r="C32" i="67"/>
  <c r="D32"/>
  <c r="D30" i="65"/>
  <c r="D31"/>
  <c r="D30" i="64"/>
  <c r="D31"/>
  <c r="D9" i="163"/>
  <c r="E9"/>
  <c r="C9"/>
  <c r="F9"/>
  <c r="B10"/>
  <c r="C10"/>
  <c r="B11"/>
  <c r="C11"/>
  <c r="B12"/>
  <c r="C12"/>
  <c r="B13"/>
  <c r="C13"/>
  <c r="B14"/>
  <c r="C14"/>
  <c r="B15"/>
  <c r="C15"/>
  <c r="B16"/>
  <c r="C16"/>
  <c r="B17"/>
  <c r="C17"/>
  <c r="D18"/>
  <c r="B19"/>
  <c r="C19"/>
  <c r="B20"/>
  <c r="C20"/>
  <c r="B23"/>
  <c r="C23"/>
  <c r="B24"/>
  <c r="C24"/>
  <c r="B25"/>
  <c r="C25"/>
  <c r="B26"/>
  <c r="C26"/>
  <c r="H7" i="147"/>
  <c r="H8"/>
  <c r="H9"/>
  <c r="H10"/>
  <c r="H11"/>
  <c r="H12"/>
  <c r="H13"/>
  <c r="H14"/>
  <c r="H15"/>
  <c r="H16"/>
  <c r="H17"/>
  <c r="H18"/>
  <c r="E19"/>
  <c r="G19"/>
  <c r="C19"/>
  <c r="D19"/>
  <c r="B19"/>
  <c r="F19"/>
  <c r="I19"/>
  <c r="J19"/>
  <c r="K19"/>
  <c r="L19"/>
  <c r="M19"/>
  <c r="N19"/>
  <c r="O19"/>
  <c r="D33"/>
  <c r="E33"/>
  <c r="C33"/>
  <c r="F33"/>
  <c r="G33"/>
  <c r="I33"/>
  <c r="J33"/>
  <c r="K33"/>
  <c r="L33"/>
  <c r="M33"/>
  <c r="N33"/>
  <c r="O33"/>
  <c r="H9" i="148"/>
  <c r="H10"/>
  <c r="B10"/>
  <c r="H11"/>
  <c r="H12"/>
  <c r="H13"/>
  <c r="B13"/>
  <c r="H14"/>
  <c r="B14"/>
  <c r="H16"/>
  <c r="H17"/>
  <c r="H18"/>
  <c r="B18"/>
  <c r="H19"/>
  <c r="H20"/>
  <c r="B20"/>
  <c r="F21"/>
  <c r="E21"/>
  <c r="D21"/>
  <c r="L21"/>
  <c r="K21"/>
  <c r="J21"/>
  <c r="H21"/>
  <c r="I21"/>
  <c r="D35"/>
  <c r="E35"/>
  <c r="F35"/>
  <c r="B10" i="149"/>
  <c r="G10"/>
  <c r="B11"/>
  <c r="A11"/>
  <c r="G11"/>
  <c r="B12"/>
  <c r="G12"/>
  <c r="A12"/>
  <c r="B13"/>
  <c r="G13"/>
  <c r="G14"/>
  <c r="B14"/>
  <c r="B15"/>
  <c r="G15"/>
  <c r="B16"/>
  <c r="G16"/>
  <c r="B17"/>
  <c r="G17"/>
  <c r="B18"/>
  <c r="G18"/>
  <c r="B19"/>
  <c r="B22"/>
  <c r="G19"/>
  <c r="B20"/>
  <c r="G20"/>
  <c r="A20"/>
  <c r="B21"/>
  <c r="G21"/>
  <c r="C22"/>
  <c r="D22"/>
  <c r="E22"/>
  <c r="F22"/>
  <c r="H22"/>
  <c r="I22"/>
  <c r="J22"/>
  <c r="K22"/>
  <c r="C36"/>
  <c r="D36"/>
  <c r="E36"/>
  <c r="F36"/>
  <c r="H36"/>
  <c r="I36"/>
  <c r="J36"/>
  <c r="K36"/>
  <c r="J10" i="150"/>
  <c r="O10"/>
  <c r="J11"/>
  <c r="O11"/>
  <c r="J12"/>
  <c r="O12"/>
  <c r="J13"/>
  <c r="O13"/>
  <c r="O14"/>
  <c r="J14"/>
  <c r="J15"/>
  <c r="O15"/>
  <c r="J16"/>
  <c r="O16"/>
  <c r="J17"/>
  <c r="O17"/>
  <c r="A17"/>
  <c r="J18"/>
  <c r="O18"/>
  <c r="J19"/>
  <c r="J22"/>
  <c r="O19"/>
  <c r="J20"/>
  <c r="A20"/>
  <c r="J21"/>
  <c r="O21"/>
  <c r="A21"/>
  <c r="I22"/>
  <c r="H22"/>
  <c r="G22"/>
  <c r="F22"/>
  <c r="E22"/>
  <c r="D22"/>
  <c r="C22"/>
  <c r="B22"/>
  <c r="K22"/>
  <c r="L22"/>
  <c r="M22"/>
  <c r="N22"/>
  <c r="P22"/>
  <c r="Q22"/>
  <c r="R22"/>
  <c r="S22"/>
  <c r="T22"/>
  <c r="C36"/>
  <c r="D36"/>
  <c r="E36"/>
  <c r="F36"/>
  <c r="G36"/>
  <c r="H36"/>
  <c r="I36"/>
  <c r="K36"/>
  <c r="L36"/>
  <c r="M36"/>
  <c r="N36"/>
  <c r="P36"/>
  <c r="Q36"/>
  <c r="R36"/>
  <c r="S36"/>
  <c r="T36"/>
  <c r="C8" i="153"/>
  <c r="C9"/>
  <c r="C10"/>
  <c r="C11"/>
  <c r="C12"/>
  <c r="C13"/>
  <c r="C14"/>
  <c r="C15"/>
  <c r="C20"/>
  <c r="C16"/>
  <c r="C17"/>
  <c r="C18"/>
  <c r="C19"/>
  <c r="A24" i="149"/>
  <c r="A28"/>
  <c r="A25" i="147"/>
  <c r="A31" i="150"/>
  <c r="A32" i="149"/>
  <c r="A33" i="150"/>
  <c r="A34" i="149"/>
  <c r="B19" i="148"/>
  <c r="A35" i="149"/>
  <c r="A18" i="147"/>
  <c r="A21" i="149"/>
  <c r="A34" i="150"/>
  <c r="A24"/>
  <c r="B9" i="148"/>
  <c r="A10" i="149"/>
  <c r="A10" i="150"/>
  <c r="A25"/>
  <c r="A25" i="149"/>
  <c r="A40" i="175"/>
  <c r="A11" i="150"/>
  <c r="A26"/>
  <c r="A26" i="149"/>
  <c r="A23" i="147"/>
  <c r="A9"/>
  <c r="A12" i="175"/>
  <c r="A31"/>
  <c r="A12" i="150"/>
  <c r="B11" i="148"/>
  <c r="A27" i="150"/>
  <c r="A27" i="149"/>
  <c r="B12" i="148"/>
  <c r="A13" i="149"/>
  <c r="A13" i="150"/>
  <c r="A28"/>
  <c r="A14" i="149"/>
  <c r="A14" i="175"/>
  <c r="A14" i="150"/>
  <c r="A33" i="175"/>
  <c r="A29" i="150"/>
  <c r="A29" i="149"/>
  <c r="A15"/>
  <c r="A15" i="150"/>
  <c r="A30" i="149"/>
  <c r="A30" i="150"/>
  <c r="O36"/>
  <c r="B15" i="148"/>
  <c r="A16" i="149"/>
  <c r="A35" i="175"/>
  <c r="A16" i="150"/>
  <c r="G36" i="149"/>
  <c r="B30" i="148"/>
  <c r="B33" i="147"/>
  <c r="A28"/>
  <c r="A17" i="175"/>
  <c r="A36"/>
  <c r="A17" i="149"/>
  <c r="B16" i="148"/>
  <c r="A32" i="150"/>
  <c r="A18"/>
  <c r="O22"/>
  <c r="B17" i="148"/>
  <c r="A18" i="175"/>
  <c r="A37"/>
  <c r="D21" i="163"/>
  <c r="B9"/>
  <c r="A36" i="150"/>
  <c r="A33" i="147"/>
  <c r="A19"/>
  <c r="C18" i="163"/>
  <c r="H19" i="147"/>
  <c r="B21" i="163"/>
  <c r="C21"/>
  <c r="B22"/>
  <c r="C22"/>
  <c r="D226" i="178"/>
  <c r="G226"/>
  <c r="A19" i="175"/>
  <c r="A22"/>
  <c r="S22"/>
  <c r="A19" i="150"/>
  <c r="A22"/>
  <c r="A18" i="149"/>
  <c r="A19"/>
  <c r="G22"/>
  <c r="C21" i="148"/>
  <c r="B21"/>
  <c r="A38" i="175"/>
  <c r="A41"/>
  <c r="A22" i="149"/>
</calcChain>
</file>

<file path=xl/comments1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color indexed="81"/>
            <rFont val="Tahoma"/>
            <family val="2"/>
          </rPr>
          <t>hasan:</t>
        </r>
      </text>
    </comment>
  </commentList>
</comments>
</file>

<file path=xl/comments2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color indexed="81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<sst xmlns="http://schemas.openxmlformats.org/spreadsheetml/2006/main" count="1923" uniqueCount="757">
  <si>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</si>
  <si>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</si>
  <si>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</si>
  <si>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</si>
  <si>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</si>
  <si>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</si>
  <si>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</si>
  <si>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</si>
  <si>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</si>
  <si>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</si>
  <si>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</si>
  <si>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</si>
  <si>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</si>
  <si>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</si>
  <si>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</si>
  <si>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</si>
  <si>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</si>
  <si>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</si>
  <si>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</si>
  <si>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</si>
  <si>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</si>
  <si>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</si>
  <si>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</si>
  <si>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</si>
  <si>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</si>
  <si>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</si>
  <si>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</si>
  <si>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</si>
  <si>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</si>
  <si>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</si>
  <si>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</si>
  <si>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</si>
  <si>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</si>
  <si>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</si>
  <si>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</si>
  <si>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</si>
  <si>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</si>
  <si>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</si>
  <si>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</si>
  <si>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</si>
  <si>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</si>
  <si>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</si>
  <si>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</si>
  <si>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</si>
  <si>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</si>
  <si>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</si>
  <si>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</si>
  <si>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</si>
  <si>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</si>
  <si>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</si>
  <si>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</si>
  <si>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</si>
  <si>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</si>
  <si>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</si>
  <si>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</si>
  <si>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</si>
  <si>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</si>
  <si>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</si>
  <si>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</si>
  <si>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</si>
  <si>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</si>
  <si>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</si>
  <si>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</si>
  <si>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</si>
  <si>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</si>
  <si>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</si>
  <si>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</si>
  <si>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</si>
  <si>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</si>
  <si>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</si>
  <si>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</si>
  <si>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</si>
  <si>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</si>
  <si>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</si>
  <si>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</si>
  <si>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</si>
  <si>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</si>
  <si>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</si>
  <si>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</si>
  <si>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</si>
  <si>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</si>
  <si>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</si>
  <si>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</si>
  <si>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</si>
  <si>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</si>
  <si>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</si>
  <si>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</si>
  <si>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</si>
  <si>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</si>
  <si>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</si>
  <si>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</si>
  <si>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</si>
  <si>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</si>
  <si>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</si>
  <si>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</si>
  <si>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</si>
  <si>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</si>
  <si>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</si>
  <si>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</si>
  <si>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</si>
  <si>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</si>
  <si>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</si>
  <si>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</si>
  <si>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</si>
  <si>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</si>
  <si>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</si>
  <si>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</si>
  <si>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</si>
  <si>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</si>
  <si>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</si>
  <si>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</si>
  <si>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</si>
  <si>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</si>
  <si>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</si>
  <si>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FLOUR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</si>
  <si>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</si>
  <si>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</si>
  <si>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</si>
  <si>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</si>
  <si>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</si>
  <si>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</si>
  <si>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</si>
  <si>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</si>
  <si>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</si>
  <si>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</si>
  <si>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</si>
  <si>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</si>
  <si>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</si>
  <si>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</si>
  <si>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</si>
  <si>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</si>
  <si>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</si>
  <si>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</si>
  <si>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</si>
  <si>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</si>
  <si>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</si>
  <si>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</si>
  <si>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</si>
  <si>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</si>
  <si>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</si>
  <si>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</si>
  <si>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</si>
  <si>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</si>
  <si>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</si>
  <si>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</si>
  <si>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</si>
  <si>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</si>
  <si>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</si>
  <si>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</si>
  <si>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</si>
  <si>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</si>
  <si>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</si>
  <si>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</si>
  <si>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</si>
  <si>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</si>
  <si>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</si>
  <si>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</si>
  <si>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</si>
  <si>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</si>
  <si>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</si>
  <si>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</si>
  <si>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</si>
  <si>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</si>
  <si>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</si>
  <si>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</si>
  <si>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</si>
  <si>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</si>
  <si>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</si>
  <si>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</si>
  <si>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 xml:space="preserve">طحين 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</si>
  <si>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</si>
  <si>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</si>
  <si>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</si>
  <si>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</si>
  <si>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</si>
  <si>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</si>
  <si>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</si>
  <si>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</si>
  <si>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</si>
  <si>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</si>
  <si>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</si>
  <si>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</si>
  <si>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</si>
  <si>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</si>
  <si>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</si>
  <si>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</si>
  <si>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</si>
  <si>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</si>
  <si>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</si>
  <si>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</si>
  <si>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</si>
  <si>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</si>
  <si>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</si>
  <si>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</si>
  <si>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</si>
  <si>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</si>
  <si>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</si>
  <si>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</si>
  <si>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حكومية</t>
  </si>
  <si>
    <t>GOVERNMENT</t>
  </si>
  <si>
    <t>GOODS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</si>
  <si>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</si>
  <si>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</si>
  <si>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</si>
  <si>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</si>
  <si>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</si>
  <si>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</si>
  <si>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</si>
  <si>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</si>
  <si>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</si>
  <si>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</si>
  <si>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</si>
  <si>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</si>
  <si>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</si>
  <si>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</si>
  <si>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</si>
  <si>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</si>
  <si>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</si>
  <si>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</si>
  <si>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</si>
  <si>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</si>
  <si>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</si>
  <si>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</si>
  <si>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</si>
  <si>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</si>
  <si>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</si>
  <si>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</si>
  <si>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</si>
  <si>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</si>
  <si>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</si>
  <si>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</si>
  <si>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</si>
  <si>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</si>
  <si>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</si>
  <si>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</si>
  <si>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</si>
  <si>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</si>
  <si>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</si>
  <si>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</si>
  <si>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</si>
  <si>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</si>
  <si>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</si>
  <si>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</si>
  <si>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</si>
  <si>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</si>
  <si>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</si>
  <si>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</si>
  <si>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</si>
  <si>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</si>
  <si>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</si>
  <si>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</si>
  <si>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</si>
  <si>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</si>
  <si>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</si>
  <si>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</si>
  <si>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</si>
  <si>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</si>
  <si>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</si>
  <si>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</si>
  <si>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</si>
  <si>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</si>
  <si>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</si>
  <si>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</si>
  <si>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</si>
  <si>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</si>
  <si>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</si>
  <si>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</si>
  <si>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</si>
  <si>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</si>
  <si>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</si>
  <si>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</si>
  <si>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</si>
  <si>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</si>
  <si>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</si>
  <si>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</si>
  <si>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</si>
  <si>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CONTAINERS*</t>
  </si>
  <si>
    <r>
      <t xml:space="preserve">                          تم احتساب أعداد بواخر الحاويات في هذا الجدول فقط</t>
    </r>
    <r>
      <rPr>
        <b/>
        <sz val="14"/>
        <color indexed="10"/>
        <rFont val="Times New Roman"/>
        <family val="1"/>
      </rPr>
      <t xml:space="preserve">  </t>
    </r>
    <r>
      <rPr>
        <b/>
        <sz val="26"/>
        <color indexed="10"/>
        <rFont val="Times New Roman"/>
        <family val="1"/>
      </rPr>
      <t xml:space="preserve">*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</si>
  <si>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</si>
  <si>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</si>
  <si>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</si>
  <si>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</si>
  <si>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</si>
  <si>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</si>
  <si>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</si>
  <si>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</si>
  <si>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</si>
  <si>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</si>
  <si>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 xml:space="preserve">  </t>
  </si>
  <si>
    <t>GENERAL CARGO</t>
  </si>
  <si>
    <t>نسبة الانحراف</t>
  </si>
  <si>
    <t>النسبة</t>
  </si>
  <si>
    <t>المعدل / يوم</t>
  </si>
  <si>
    <t>المعدل/يوم</t>
  </si>
  <si>
    <t>TOTAL CONT. /INSPECTION IN A.C.C (YARD 4)</t>
  </si>
  <si>
    <t xml:space="preserve">             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</si>
  <si>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</si>
  <si>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</si>
  <si>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</si>
  <si>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</si>
  <si>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</si>
  <si>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 xml:space="preserve">رصيف النفط </t>
  </si>
  <si>
    <t>LPG</t>
  </si>
  <si>
    <t>سنة 2019</t>
  </si>
  <si>
    <t>JAN. 2019</t>
  </si>
  <si>
    <t>FEB. 2019</t>
  </si>
  <si>
    <t>MAR.2019</t>
  </si>
  <si>
    <t>APR. 2019</t>
  </si>
  <si>
    <t>MAY. 2019</t>
  </si>
  <si>
    <t>JUN. 2019</t>
  </si>
  <si>
    <t>JULY. 2019</t>
  </si>
  <si>
    <t>AUG. 2019</t>
  </si>
  <si>
    <t>SEP. 2019</t>
  </si>
  <si>
    <t>NOV.2019</t>
  </si>
  <si>
    <t>OCT.2019</t>
  </si>
  <si>
    <t>DEC.2019</t>
  </si>
  <si>
    <t>جديد1</t>
  </si>
  <si>
    <t xml:space="preserve">جديد1 </t>
  </si>
  <si>
    <t>جديد5</t>
  </si>
  <si>
    <t>لعام 2020</t>
  </si>
  <si>
    <t>سنة 2020</t>
  </si>
  <si>
    <t xml:space="preserve">حركة السفن والركاب عبر ميناء العقبة خلال الأشهر المدرجة أدناه من عامي 2020 - 2019 م </t>
  </si>
  <si>
    <t>SHIPS &amp; PASSENGERS TRAFFIC VIA AQABA PORT DURING MONTHS SHOWN BELOW IN 2020/2019</t>
  </si>
  <si>
    <t>JAN. 2020</t>
  </si>
  <si>
    <t>FEB. 2020</t>
  </si>
  <si>
    <t>MAR.2020</t>
  </si>
  <si>
    <t>APR. 2020</t>
  </si>
  <si>
    <t>MAY. 2020</t>
  </si>
  <si>
    <t>JUN. 2020</t>
  </si>
  <si>
    <t>JULY. 2020</t>
  </si>
  <si>
    <t>AUG. 2020</t>
  </si>
  <si>
    <t>SEP. 2020</t>
  </si>
  <si>
    <t>OCT.2020</t>
  </si>
  <si>
    <t>NOV.2020</t>
  </si>
  <si>
    <t>DEC.2020</t>
  </si>
  <si>
    <t>حركة المستوردات والصادرات عبر ميناء العقبة  حسب نوع الحمولة  خلال الأشهر المدرجة أدناه من عامي 2019/2020</t>
  </si>
  <si>
    <t xml:space="preserve"> DURING MONTHS SHOWN IN 2020/2019</t>
  </si>
  <si>
    <t xml:space="preserve">حركة المستوردات عبر ميناء العقبة خلال الأشهر المدرجة أدناه  من عامي 2020 / 2019 </t>
  </si>
  <si>
    <t>IMPORTS TRAFFIC VIA AQABA PORT DURING MONTHS SHOWN IN 2020/ 2019</t>
  </si>
  <si>
    <t xml:space="preserve">حركة المستوردات  الأردنية  والترانزيت عبر ميناء العقبة خلال الأشهر المدرجة أدناه  من عام 2020م   </t>
  </si>
  <si>
    <t>TRAFFIC JORDANIAN IMPORTS &amp; TRANSIT  VIA AQABA PORT DURING MONTHS SHOWN IN 2020</t>
  </si>
  <si>
    <t>MAY.2020</t>
  </si>
  <si>
    <t>بضائع الترانزيت المستوردة عبر ميناء العقبة  خلال الأشهر المدرجة أدناه من عام 2020</t>
  </si>
  <si>
    <t>IMPORTS CARGO TRANSIT VIA AQABA PORT DURING MONTHS SHOWN BELOW IN 2020</t>
  </si>
  <si>
    <t>MAR. 2020</t>
  </si>
  <si>
    <t>OCT. 2020</t>
  </si>
  <si>
    <t>NOV. 2020</t>
  </si>
  <si>
    <t>DEC. 2020</t>
  </si>
  <si>
    <t>البضائع المحملة  من الميناء وكميات الفوسفات المصدرة والمفرغة في المستودعات خلال الأشهر المدرجة أدناه من عامي 2020 / 2019م</t>
  </si>
  <si>
    <t xml:space="preserve"> DURING MONTHS SHOWN BELLOW 2020/2019</t>
  </si>
  <si>
    <t>EXPORTS TRAFFIC VIA AQABA PORTACCORDING TO TYPE OF CARGO DURING MONTHS SHOWN IN 2020/2019</t>
  </si>
  <si>
    <t>جديد4</t>
  </si>
  <si>
    <t>فحم</t>
  </si>
  <si>
    <t>coal</t>
  </si>
  <si>
    <t xml:space="preserve"> &amp; IRON</t>
  </si>
  <si>
    <t>اخرى</t>
  </si>
  <si>
    <t>مواد كيماوية</t>
  </si>
  <si>
    <t>بنزين</t>
  </si>
  <si>
    <t>ديزل</t>
  </si>
  <si>
    <t>نفط خام</t>
  </si>
  <si>
    <t xml:space="preserve">شعير/ذرة </t>
  </si>
  <si>
    <t>CHEMICALS</t>
  </si>
  <si>
    <t>PETROL</t>
  </si>
  <si>
    <t>DIESEL</t>
  </si>
  <si>
    <t xml:space="preserve">   </t>
  </si>
  <si>
    <t>مؤتة الغربي</t>
  </si>
  <si>
    <t>جديد 6</t>
  </si>
  <si>
    <t>رصيف 9</t>
  </si>
  <si>
    <t>حركة الصادرات عبر ميناء العقبة حسب نوع الحمولة خلال الاشهر المدرجة ادناه من عامي 2020/2019</t>
  </si>
  <si>
    <t>SEP .2020</t>
  </si>
  <si>
    <t>جديد 7</t>
  </si>
  <si>
    <t>جديد7</t>
  </si>
  <si>
    <t xml:space="preserve">ملخص  بحركة ميناء العقبة من شهر كانون الثاني ولنهاية شهرتشرين الاول2019/2020  </t>
  </si>
  <si>
    <r>
      <t xml:space="preserve">CARGO , PASSENGERS &amp; SHIPS TRAFFIC VIA AQABA PORTS FROM JAN TILL END OF </t>
    </r>
    <r>
      <rPr>
        <b/>
        <sz val="14"/>
        <rFont val="Times New Roman"/>
        <family val="1"/>
      </rPr>
      <t>oct</t>
    </r>
    <r>
      <rPr>
        <b/>
        <sz val="11"/>
        <rFont val="Times New Roman"/>
        <family val="1"/>
      </rPr>
      <t xml:space="preserve">  . 2020/2019</t>
    </r>
  </si>
  <si>
    <t xml:space="preserve">     تشرين الاول2020    </t>
  </si>
  <si>
    <t>نسبة إشغال الأرصفة لشهر تشرين الاول -للعامين2020/2019</t>
  </si>
  <si>
    <t>معدل زمن مكوث السفن لشهر تشرين الاول  -للعامين2019-2020</t>
  </si>
  <si>
    <t xml:space="preserve"> for the month of oct. 2019-2020</t>
  </si>
  <si>
    <t xml:space="preserve"> for the month of oct.   2019-2020</t>
  </si>
  <si>
    <t xml:space="preserve"> أنواع البضائع المصدرة بالنسبة لكل بلد من البلدان المدرجة أدناه خلال شهر تشرين اول 2020</t>
  </si>
  <si>
    <t>KINDS OF EXPORTED CARGOES ACCORDING TO CUNTRIES STATED BELOW DURNIG  OCT  2020</t>
  </si>
  <si>
    <t>مجموع</t>
  </si>
  <si>
    <t>أقطرمة</t>
  </si>
  <si>
    <t xml:space="preserve">اسمنت </t>
  </si>
  <si>
    <t>بوتاس</t>
  </si>
  <si>
    <t>أسمدة</t>
  </si>
  <si>
    <t>فوسفات</t>
  </si>
  <si>
    <t xml:space="preserve">الرقم </t>
  </si>
  <si>
    <t>زيت وقود</t>
  </si>
  <si>
    <t>زيت خام</t>
  </si>
  <si>
    <t xml:space="preserve">إسم البلد 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</si>
  <si>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</si>
  <si>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</si>
  <si>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</si>
  <si>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</si>
  <si>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</si>
  <si>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</si>
  <si>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</si>
  <si>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>CARGO</t>
  </si>
  <si>
    <t xml:space="preserve">JAPAN </t>
  </si>
  <si>
    <t xml:space="preserve">اليابان </t>
  </si>
  <si>
    <t>CHINA</t>
  </si>
  <si>
    <t xml:space="preserve">الصين </t>
  </si>
  <si>
    <t>TAIWAN</t>
  </si>
  <si>
    <t xml:space="preserve">تايوان </t>
  </si>
  <si>
    <t>SINGAPORE</t>
  </si>
  <si>
    <t xml:space="preserve">سنغافورة </t>
  </si>
  <si>
    <t>INDONESIA</t>
  </si>
  <si>
    <t>إندونيسيا</t>
  </si>
  <si>
    <t>THAILAND</t>
  </si>
  <si>
    <t xml:space="preserve">تايلاند </t>
  </si>
  <si>
    <t>KOREA</t>
  </si>
  <si>
    <t xml:space="preserve">كوريا </t>
  </si>
  <si>
    <t>MALYSIA</t>
  </si>
  <si>
    <t xml:space="preserve"> ماليزيا </t>
  </si>
  <si>
    <t>VITNAM</t>
  </si>
  <si>
    <t xml:space="preserve">فيتنام </t>
  </si>
  <si>
    <t>PHILLIPENE</t>
  </si>
  <si>
    <t xml:space="preserve">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</si>
  <si>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</si>
  <si>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</si>
  <si>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</si>
  <si>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</si>
  <si>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</si>
  <si>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</si>
  <si>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</si>
  <si>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</si>
  <si>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</si>
  <si>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</si>
  <si>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</si>
  <si>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</si>
  <si>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</si>
  <si>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 نيوزيلاندا </t>
  </si>
  <si>
    <t>S. ARABIA</t>
  </si>
  <si>
    <t>OMAN</t>
  </si>
  <si>
    <t xml:space="preserve">عمان </t>
  </si>
  <si>
    <t>UNITED A.E.</t>
  </si>
  <si>
    <t>الإمارات العربية</t>
  </si>
  <si>
    <t xml:space="preserve">اليمن </t>
  </si>
  <si>
    <t xml:space="preserve">الكويت </t>
  </si>
  <si>
    <t>BAHREAN</t>
  </si>
  <si>
    <t xml:space="preserve">البحرين </t>
  </si>
  <si>
    <t>QATAR</t>
  </si>
  <si>
    <t>قطر</t>
  </si>
  <si>
    <t xml:space="preserve">SUDAN </t>
  </si>
  <si>
    <t xml:space="preserve">السودان </t>
  </si>
  <si>
    <t>KENYA</t>
  </si>
  <si>
    <t>كينيا</t>
  </si>
  <si>
    <t>S. AFRICA</t>
  </si>
  <si>
    <t xml:space="preserve">ج / أفريقيا </t>
  </si>
  <si>
    <t>ERITERIA</t>
  </si>
  <si>
    <t>أريتيريا</t>
  </si>
  <si>
    <t>SOMALIA</t>
  </si>
  <si>
    <t xml:space="preserve">الصومال </t>
  </si>
  <si>
    <t>DJEBOUTI</t>
  </si>
  <si>
    <t xml:space="preserve">جيبوتي </t>
  </si>
  <si>
    <t>TANZANIA</t>
  </si>
  <si>
    <t xml:space="preserve">تنزانيا </t>
  </si>
  <si>
    <t>NAIGERIA</t>
  </si>
  <si>
    <t>نيجيريا</t>
  </si>
  <si>
    <t>EGYPT</t>
  </si>
  <si>
    <t xml:space="preserve">مصر </t>
  </si>
  <si>
    <t xml:space="preserve">ALGERIA </t>
  </si>
  <si>
    <t xml:space="preserve">الجزائر </t>
  </si>
  <si>
    <t>TONSIA</t>
  </si>
  <si>
    <t xml:space="preserve"> تونس </t>
  </si>
  <si>
    <t>MOROCCO</t>
  </si>
  <si>
    <t>المغرب</t>
  </si>
  <si>
    <t>LIBYA</t>
  </si>
  <si>
    <t>ليبيا</t>
  </si>
  <si>
    <t>IVORY COAST</t>
  </si>
  <si>
    <t xml:space="preserve">ساحل العاج </t>
  </si>
  <si>
    <t>CERALUON</t>
  </si>
  <si>
    <t xml:space="preserve">سيراليون </t>
  </si>
  <si>
    <t>GUINEA</t>
  </si>
  <si>
    <t xml:space="preserve">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</si>
  <si>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</si>
  <si>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</si>
  <si>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</si>
  <si>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</si>
  <si>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</si>
  <si>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</si>
  <si>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</si>
  <si>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</si>
  <si>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</si>
  <si>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</si>
  <si>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</si>
  <si>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</si>
  <si>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</si>
  <si>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</si>
  <si>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</si>
  <si>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اليونان </t>
  </si>
  <si>
    <t>SWEDEN</t>
  </si>
  <si>
    <t>السويد</t>
  </si>
  <si>
    <t>BURTUGAL</t>
  </si>
  <si>
    <t xml:space="preserve">البرتغال </t>
  </si>
  <si>
    <t xml:space="preserve">FINLAND </t>
  </si>
  <si>
    <t xml:space="preserve">فنلندا </t>
  </si>
  <si>
    <t>IRLAND</t>
  </si>
  <si>
    <t xml:space="preserve">ايرلندا </t>
  </si>
  <si>
    <t>NORWAY</t>
  </si>
  <si>
    <t>النرويج</t>
  </si>
  <si>
    <t>DANMARK</t>
  </si>
  <si>
    <t>الدنمرك</t>
  </si>
  <si>
    <t>MALTA</t>
  </si>
  <si>
    <t>مالطا</t>
  </si>
  <si>
    <t>ICELAND</t>
  </si>
  <si>
    <t>ايسلندا</t>
  </si>
  <si>
    <t>RUSSIA</t>
  </si>
  <si>
    <t>روسيا</t>
  </si>
  <si>
    <t>ROMANIA</t>
  </si>
  <si>
    <t>رومانيا</t>
  </si>
  <si>
    <t>IRAQ</t>
  </si>
  <si>
    <t>العراق</t>
  </si>
  <si>
    <t>UKRAINE</t>
  </si>
  <si>
    <t xml:space="preserve">أكرانيا </t>
  </si>
  <si>
    <t>LATEEVIA</t>
  </si>
  <si>
    <t>لاتفيا</t>
  </si>
  <si>
    <t>SLOVEINIA</t>
  </si>
  <si>
    <t xml:space="preserve">سلوفينيا </t>
  </si>
  <si>
    <t>BULGARIA</t>
  </si>
  <si>
    <t>بلغاريا</t>
  </si>
  <si>
    <t xml:space="preserve">TURKEY </t>
  </si>
  <si>
    <t>تركيا</t>
  </si>
  <si>
    <t>CYPRUS</t>
  </si>
  <si>
    <t>قبرص</t>
  </si>
  <si>
    <t>SYRIA</t>
  </si>
  <si>
    <t xml:space="preserve">سوريا </t>
  </si>
  <si>
    <t>لبنان</t>
  </si>
  <si>
    <t xml:space="preserve">اسرائيل </t>
  </si>
  <si>
    <t>U.S.A.</t>
  </si>
  <si>
    <t xml:space="preserve">الولايات المتحدة </t>
  </si>
  <si>
    <t>CANADA</t>
  </si>
  <si>
    <t>كندا</t>
  </si>
  <si>
    <t xml:space="preserve"> ARGANTEIN</t>
  </si>
  <si>
    <t xml:space="preserve"> الأرجنتين </t>
  </si>
  <si>
    <t xml:space="preserve"> BRAZIL </t>
  </si>
  <si>
    <t xml:space="preserve"> البرازيل </t>
  </si>
  <si>
    <t>أنواع البضائع المستوردة بالنسبة لكل بلد من البلدان المدرجة أدناه خلال شهر تشرين أول 2020</t>
  </si>
  <si>
    <t>KINDS OF IMPORTED CARGOES ACCORDING TO CUNTRIES STATED BELOW DURNIG OCT  2020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</si>
  <si>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</si>
  <si>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</si>
  <si>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</si>
  <si>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</si>
  <si>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</si>
  <si>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</si>
  <si>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</si>
  <si>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</si>
  <si>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</si>
  <si>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>FROZEN</t>
  </si>
  <si>
    <t>BAGED</t>
  </si>
  <si>
    <t>CONS.</t>
  </si>
  <si>
    <t>MIN.</t>
  </si>
  <si>
    <t xml:space="preserve">STEEL </t>
  </si>
  <si>
    <t>*</t>
  </si>
  <si>
    <t>MATER.</t>
  </si>
  <si>
    <t xml:space="preserve">&amp; IRON </t>
  </si>
  <si>
    <t xml:space="preserve"> اليابان </t>
  </si>
  <si>
    <t xml:space="preserve"> الصين </t>
  </si>
  <si>
    <t xml:space="preserve"> تايوان </t>
  </si>
  <si>
    <t xml:space="preserve"> سنغافورة </t>
  </si>
  <si>
    <t xml:space="preserve"> تايلاند </t>
  </si>
  <si>
    <t xml:space="preserve"> كوريا </t>
  </si>
  <si>
    <t xml:space="preserve">المغرب </t>
  </si>
  <si>
    <t>سوريا</t>
  </si>
  <si>
    <t xml:space="preserve">لبنان </t>
  </si>
  <si>
    <t>ARGANTEIN</t>
  </si>
  <si>
    <t xml:space="preserve">الأرجنتين </t>
  </si>
  <si>
    <t>البرازيل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</si>
  <si>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</si>
  <si>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</si>
  <si>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</si>
  <si>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</si>
  <si>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تشرين أول 2020  </t>
  </si>
  <si>
    <t xml:space="preserve">العقبة </t>
  </si>
  <si>
    <t>1 PAGE /1</t>
  </si>
  <si>
    <t>SHIPS &amp; CARGO STATISTICS DURING  OCT  2020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</si>
  <si>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</si>
  <si>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</si>
  <si>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</si>
  <si>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</si>
  <si>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</si>
  <si>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</si>
  <si>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</si>
  <si>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</si>
  <si>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</si>
  <si>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</si>
  <si>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</si>
  <si>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</si>
  <si>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</si>
  <si>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</si>
  <si>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</si>
  <si>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</si>
  <si>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</si>
  <si>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</si>
  <si>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</si>
  <si>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</si>
  <si>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</si>
  <si>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</si>
  <si>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</si>
  <si>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</si>
  <si>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</si>
  <si>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</si>
  <si>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</si>
  <si>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</si>
  <si>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A.B.M</t>
  </si>
  <si>
    <t>AMMAN</t>
  </si>
  <si>
    <t>JORDAN</t>
  </si>
  <si>
    <t>SINAA</t>
  </si>
  <si>
    <t>CONTS</t>
  </si>
  <si>
    <t>JO.GLOBAL</t>
  </si>
  <si>
    <t>NIL</t>
  </si>
  <si>
    <t>M.ISLANDS</t>
  </si>
  <si>
    <t>STOLT PONDO</t>
  </si>
  <si>
    <t>SHARAF</t>
  </si>
  <si>
    <t>GAS OIL</t>
  </si>
  <si>
    <t>AL DASMA</t>
  </si>
  <si>
    <t>R.PHO</t>
  </si>
  <si>
    <t>TELSTAR</t>
  </si>
  <si>
    <t>PANAMA</t>
  </si>
  <si>
    <t>GLOBAL ORIOLE</t>
  </si>
  <si>
    <t>JAPAN</t>
  </si>
  <si>
    <t>LYRA LEADER</t>
  </si>
  <si>
    <t>GARGOR</t>
  </si>
  <si>
    <t>SPLENDID ACE</t>
  </si>
  <si>
    <t>DAHDAL</t>
  </si>
  <si>
    <t>SHEEP</t>
  </si>
  <si>
    <t>MAYSA</t>
  </si>
  <si>
    <t>WHEAT</t>
  </si>
  <si>
    <t>BAHAMAS</t>
  </si>
  <si>
    <t>UNITY DISCOVERY</t>
  </si>
  <si>
    <t>BRIDGE</t>
  </si>
  <si>
    <t xml:space="preserve">خلال شهر تشرين أول 2020   </t>
  </si>
  <si>
    <t>1 PAGE /2</t>
  </si>
  <si>
    <t xml:space="preserve">ملحق  / 1 صفحة /2 </t>
  </si>
  <si>
    <t>KAWAR</t>
  </si>
  <si>
    <t>HOEGH TOKYO</t>
  </si>
  <si>
    <t>GLOVIS SKY</t>
  </si>
  <si>
    <t>GASOLINE</t>
  </si>
  <si>
    <t>HONG KONG</t>
  </si>
  <si>
    <t>TIAN E ZUO</t>
  </si>
  <si>
    <t>GRAND RUBY</t>
  </si>
  <si>
    <t>MID EAST</t>
  </si>
  <si>
    <t>LIBERIA</t>
  </si>
  <si>
    <t>TREASURE</t>
  </si>
  <si>
    <t>ARME</t>
  </si>
  <si>
    <t>JGSA</t>
  </si>
  <si>
    <t>GAS</t>
  </si>
  <si>
    <t>ECO FREEZE</t>
  </si>
  <si>
    <t>PALUA</t>
  </si>
  <si>
    <t>SILVER SHARK</t>
  </si>
  <si>
    <t>GULFS</t>
  </si>
  <si>
    <t>GRAND COSMO</t>
  </si>
  <si>
    <t>GENNARO IEVOLI</t>
  </si>
  <si>
    <t>PHILCO</t>
  </si>
  <si>
    <t>G.C</t>
  </si>
  <si>
    <t>TULIP M</t>
  </si>
  <si>
    <t>U.S.A</t>
  </si>
  <si>
    <t>ALLIANCE NORFOLK</t>
  </si>
  <si>
    <t>AEGEAN HIGHWAY</t>
  </si>
  <si>
    <t>SOHO PRINCIPAL</t>
  </si>
  <si>
    <t>HOEGH SHANGHAI</t>
  </si>
  <si>
    <t>ARAB TRANSIT</t>
  </si>
  <si>
    <t>SOYA</t>
  </si>
  <si>
    <t>SINGAPHORE</t>
  </si>
  <si>
    <t>ISTRIA</t>
  </si>
  <si>
    <t>N.S.S</t>
  </si>
  <si>
    <t>CORN</t>
  </si>
  <si>
    <t>GREAT TRIUMPH</t>
  </si>
  <si>
    <t>J.G.S.A</t>
  </si>
  <si>
    <t>BLUE DIAMOND</t>
  </si>
  <si>
    <t>1 PAGE /3</t>
  </si>
  <si>
    <t xml:space="preserve">ملحق  / 1 صفحة /3 </t>
  </si>
  <si>
    <t>TOGO</t>
  </si>
  <si>
    <t>BOI BRANCO</t>
  </si>
  <si>
    <t>GLOVIS SUPREME</t>
  </si>
  <si>
    <t>MORNING CALM</t>
  </si>
  <si>
    <t>L.N.G</t>
  </si>
  <si>
    <t>CREATIVE</t>
  </si>
  <si>
    <t>PORTUGAL</t>
  </si>
  <si>
    <t>JSP VENTO</t>
  </si>
  <si>
    <t>TAIBA</t>
  </si>
  <si>
    <t>LIAN HUA SONG</t>
  </si>
  <si>
    <t>SILK WAVES</t>
  </si>
  <si>
    <t>ORNAK</t>
  </si>
  <si>
    <t>ORIENT</t>
  </si>
  <si>
    <t>SEA LUCH</t>
  </si>
  <si>
    <t>U.K</t>
  </si>
  <si>
    <t>IMMANUEL SCHULTE</t>
  </si>
  <si>
    <t>HOEGH OSAKA</t>
  </si>
  <si>
    <t>LORD MOUNTBATTE</t>
  </si>
  <si>
    <t>ITHIOPIA</t>
  </si>
  <si>
    <t>FINFINE</t>
  </si>
  <si>
    <t>1 PAGE /4</t>
  </si>
  <si>
    <t xml:space="preserve">ملحق  / 1 صفحة /4 </t>
  </si>
  <si>
    <t>APOLLO N LEADER</t>
  </si>
  <si>
    <t>SAVITA NAREE</t>
  </si>
  <si>
    <t>PETRA</t>
  </si>
  <si>
    <t>NEAMEH</t>
  </si>
  <si>
    <t>DEAD SEA</t>
  </si>
  <si>
    <t>GIBRATAR</t>
  </si>
  <si>
    <t>LEMANS EXPRESS</t>
  </si>
  <si>
    <t>NCC JOOD</t>
  </si>
  <si>
    <t>MALTRANSS</t>
  </si>
  <si>
    <t>PASSAMA</t>
  </si>
  <si>
    <t>STOLT CEDAR</t>
  </si>
  <si>
    <t>SHIWIKINI</t>
  </si>
  <si>
    <t>LIBERTY PROMISE</t>
  </si>
  <si>
    <t>AYLAH</t>
  </si>
  <si>
    <t>PHILIPPINE</t>
  </si>
  <si>
    <t>AS ORELIA</t>
  </si>
  <si>
    <t>COMOROS</t>
  </si>
  <si>
    <t>RAKAN 5</t>
  </si>
  <si>
    <t>MARIONA</t>
  </si>
  <si>
    <t>DENAMARK</t>
  </si>
  <si>
    <t>TASING SWAN</t>
  </si>
  <si>
    <t>GARGURE</t>
  </si>
  <si>
    <t>CLOVER ACE</t>
  </si>
  <si>
    <t>1 PAGE /5</t>
  </si>
  <si>
    <t>SHIPS &amp; CARGO STATISTICS DURINGAUG  OCT  2020</t>
  </si>
  <si>
    <t xml:space="preserve">ملحق  / 1 صفحة /5 </t>
  </si>
  <si>
    <t>CAYMAN ISLAND</t>
  </si>
  <si>
    <t>SPRING PLOEG</t>
  </si>
  <si>
    <t>M.S.S</t>
  </si>
  <si>
    <t>SIERRLEON</t>
  </si>
  <si>
    <t>NOUR</t>
  </si>
  <si>
    <t>GREAT BEAUTY</t>
  </si>
  <si>
    <t>MALTRANS</t>
  </si>
  <si>
    <t>EZZ EL KARIM</t>
  </si>
  <si>
    <t>GLOVIS CENTURY</t>
  </si>
  <si>
    <t>MORNING COMPOSER</t>
  </si>
  <si>
    <t>KAREM</t>
  </si>
  <si>
    <t>COAL</t>
  </si>
  <si>
    <t>BOSPHORUS PRINCE</t>
  </si>
  <si>
    <t>SULPPHER</t>
  </si>
  <si>
    <t>ASIA EMERALDI</t>
  </si>
  <si>
    <t>THALAND</t>
  </si>
  <si>
    <t>EAST BANGKOK</t>
  </si>
  <si>
    <t>CR.OIL</t>
  </si>
  <si>
    <t>NAVIGA</t>
  </si>
  <si>
    <t>1 PAGE /6</t>
  </si>
  <si>
    <t xml:space="preserve">ملحق  / 1 صفحة /6 </t>
  </si>
  <si>
    <t>البواخر المدورة</t>
  </si>
  <si>
    <t>BARLEY</t>
  </si>
  <si>
    <t>EMMAKRIS1</t>
  </si>
  <si>
    <t>WESTRN TOKYO</t>
  </si>
  <si>
    <t>THOR INFINITY</t>
  </si>
  <si>
    <t>SEA JUSTICE</t>
  </si>
  <si>
    <t>VANUATU</t>
  </si>
  <si>
    <t>ERKULS</t>
  </si>
  <si>
    <t>HEILAN SPRING</t>
  </si>
  <si>
    <t>XIN HAI TONG</t>
  </si>
  <si>
    <t>LILY OF SEA</t>
  </si>
  <si>
    <t>JAZZY</t>
  </si>
  <si>
    <t>AMONIA</t>
  </si>
  <si>
    <t>GAS SANPAER</t>
  </si>
  <si>
    <t xml:space="preserve">  G R A N D   T O T A L</t>
  </si>
</sst>
</file>

<file path=xl/styles.xml><?xml version="1.0" encoding="utf-8"?>
<styleSheet xmlns="http://schemas.openxmlformats.org/spreadsheetml/2006/main">
  <numFmts count="4">
    <numFmt numFmtId="42" formatCode="_-&quot;د.ا.‏&quot;\ * #,##0_-;_-&quot;د.ا.‏&quot;\ * #,##0\-;_-&quot;د.ا.‏&quot;\ * &quot;-&quot;_-;_-@_-"/>
    <numFmt numFmtId="44" formatCode="_-&quot;د.ا.‏&quot;\ * #,##0.00_-;_-&quot;د.ا.‏&quot;\ * #,##0.00\-;_-&quot;د.ا.‏&quot;\ * &quot;-&quot;??_-;_-@_-"/>
    <numFmt numFmtId="178" formatCode="dd/mm"/>
    <numFmt numFmtId="182" formatCode="mm/dd"/>
  </numFmts>
  <fonts count="259">
    <font>
      <sz val="10"/>
      <name val="Arial"/>
      <charset val="178"/>
    </font>
    <font>
      <b/>
      <sz val="10"/>
      <name val="Arial"/>
      <charset val="178"/>
    </font>
    <font>
      <sz val="10"/>
      <name val="Arial"/>
      <family val="2"/>
    </font>
    <font>
      <sz val="12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0"/>
      <name val="Times New Roman"/>
      <family val="1"/>
      <charset val="178"/>
    </font>
    <font>
      <b/>
      <sz val="10"/>
      <name val="Arial"/>
      <family val="2"/>
      <charset val="178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  <charset val="178"/>
    </font>
    <font>
      <b/>
      <sz val="16"/>
      <color indexed="18"/>
      <name val="Arabic Transparent"/>
      <charset val="178"/>
    </font>
    <font>
      <sz val="16"/>
      <color indexed="18"/>
      <name val="Arabic Transparent"/>
      <charset val="178"/>
    </font>
    <font>
      <b/>
      <sz val="14"/>
      <color indexed="18"/>
      <name val="Times New Roman"/>
      <family val="1"/>
      <charset val="178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6"/>
      <color indexed="18"/>
      <name val="Times New Roman"/>
      <family val="1"/>
      <charset val="178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  <charset val="178"/>
    </font>
    <font>
      <b/>
      <sz val="16"/>
      <color indexed="62"/>
      <name val="Arial"/>
      <family val="2"/>
    </font>
    <font>
      <b/>
      <sz val="22"/>
      <color indexed="62"/>
      <name val="Arabic Transparent"/>
      <charset val="178"/>
    </font>
    <font>
      <b/>
      <sz val="16"/>
      <color indexed="62"/>
      <name val="Arabic Transparent"/>
      <charset val="178"/>
    </font>
    <font>
      <b/>
      <sz val="16"/>
      <color indexed="62"/>
      <name val="Arial"/>
      <family val="2"/>
      <charset val="178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charset val="178"/>
    </font>
    <font>
      <b/>
      <sz val="12"/>
      <color indexed="62"/>
      <name val="Times New Roman"/>
      <family val="1"/>
      <charset val="178"/>
    </font>
    <font>
      <b/>
      <sz val="12"/>
      <color indexed="62"/>
      <name val="Arabic Transparent"/>
      <charset val="178"/>
    </font>
    <font>
      <b/>
      <sz val="16"/>
      <color indexed="62"/>
      <name val="Times New Roman"/>
      <family val="1"/>
      <charset val="178"/>
    </font>
    <font>
      <b/>
      <sz val="14"/>
      <color indexed="62"/>
      <name val="Times New Roman"/>
      <family val="1"/>
      <charset val="178"/>
    </font>
    <font>
      <b/>
      <sz val="16"/>
      <color indexed="62"/>
      <name val="Times New Roman"/>
      <family val="1"/>
    </font>
    <font>
      <b/>
      <sz val="14"/>
      <color indexed="62"/>
      <name val="Arial"/>
      <family val="2"/>
      <charset val="178"/>
    </font>
    <font>
      <sz val="10"/>
      <color indexed="62"/>
      <name val="Arial"/>
      <family val="2"/>
    </font>
    <font>
      <sz val="14"/>
      <color indexed="62"/>
      <name val="Arabic Transparent"/>
      <charset val="178"/>
    </font>
    <font>
      <sz val="16"/>
      <color indexed="62"/>
      <name val="Arabic Transparent"/>
      <charset val="178"/>
    </font>
    <font>
      <sz val="14"/>
      <color indexed="62"/>
      <name val="Times New Roman"/>
      <family val="1"/>
      <charset val="178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  <charset val="178"/>
    </font>
    <font>
      <sz val="12"/>
      <color indexed="62"/>
      <name val="Arabic Transparent"/>
      <charset val="178"/>
    </font>
    <font>
      <b/>
      <sz val="14"/>
      <color indexed="62"/>
      <name val="Times New Roman"/>
      <family val="1"/>
    </font>
    <font>
      <b/>
      <sz val="14"/>
      <color indexed="18"/>
      <name val="Arial"/>
      <family val="2"/>
    </font>
    <font>
      <b/>
      <sz val="14"/>
      <color indexed="18"/>
      <name val="Arabic Transparent"/>
      <charset val="178"/>
    </font>
    <font>
      <b/>
      <sz val="16"/>
      <color indexed="18"/>
      <name val="Arial"/>
      <family val="2"/>
    </font>
    <font>
      <b/>
      <sz val="10"/>
      <color indexed="18"/>
      <name val="Times New Roman"/>
      <family val="1"/>
      <charset val="178"/>
    </font>
    <font>
      <b/>
      <sz val="12"/>
      <color indexed="18"/>
      <name val="Arial"/>
      <family val="2"/>
    </font>
    <font>
      <b/>
      <sz val="16"/>
      <color indexed="18"/>
      <name val="Arial"/>
      <family val="2"/>
    </font>
    <font>
      <sz val="24"/>
      <color indexed="18"/>
      <name val="Arabic Transparent"/>
      <charset val="178"/>
    </font>
    <font>
      <sz val="10"/>
      <color indexed="18"/>
      <name val="Times New Roman"/>
      <family val="1"/>
      <charset val="178"/>
    </font>
    <font>
      <sz val="12"/>
      <color indexed="18"/>
      <name val="Times New Roman"/>
      <family val="1"/>
      <charset val="178"/>
    </font>
    <font>
      <sz val="14"/>
      <color indexed="18"/>
      <name val="Arabic Transparent"/>
      <charset val="178"/>
    </font>
    <font>
      <sz val="8"/>
      <color indexed="18"/>
      <name val="Times New Roman"/>
      <family val="1"/>
      <charset val="178"/>
    </font>
    <font>
      <b/>
      <sz val="12"/>
      <color indexed="18"/>
      <name val="Arabic Transparent"/>
      <charset val="178"/>
    </font>
    <font>
      <sz val="12"/>
      <color indexed="18"/>
      <name val="Arabic Transparent"/>
      <charset val="178"/>
    </font>
    <font>
      <b/>
      <sz val="20"/>
      <color indexed="18"/>
      <name val="Arabic Transparent"/>
      <charset val="178"/>
    </font>
    <font>
      <b/>
      <sz val="12"/>
      <color indexed="18"/>
      <name val="Arial"/>
      <family val="2"/>
      <charset val="178"/>
    </font>
    <font>
      <b/>
      <sz val="9"/>
      <color indexed="18"/>
      <name val="Times New Roman"/>
      <family val="1"/>
      <charset val="178"/>
    </font>
    <font>
      <sz val="36"/>
      <color indexed="18"/>
      <name val="Arial"/>
      <family val="2"/>
      <charset val="178"/>
    </font>
    <font>
      <sz val="18"/>
      <color indexed="18"/>
      <name val="Arial"/>
      <family val="2"/>
      <charset val="178"/>
    </font>
    <font>
      <b/>
      <sz val="16"/>
      <color indexed="18"/>
      <name val="Arial"/>
      <family val="2"/>
      <charset val="178"/>
    </font>
    <font>
      <b/>
      <sz val="14"/>
      <color indexed="18"/>
      <name val="Arial"/>
      <family val="2"/>
      <charset val="178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charset val="178"/>
    </font>
    <font>
      <b/>
      <sz val="14"/>
      <color indexed="56"/>
      <name val="Arial"/>
      <family val="2"/>
    </font>
    <font>
      <b/>
      <sz val="14"/>
      <color indexed="56"/>
      <name val="Times New Roman"/>
      <family val="1"/>
      <charset val="178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b/>
      <sz val="22"/>
      <color indexed="18"/>
      <name val="Times New Roman"/>
      <family val="1"/>
      <charset val="178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  <charset val="178"/>
    </font>
    <font>
      <b/>
      <sz val="8"/>
      <name val="Arial"/>
      <family val="2"/>
    </font>
    <font>
      <b/>
      <sz val="8"/>
      <name val="Times New Roman"/>
      <family val="1"/>
      <charset val="178"/>
    </font>
    <font>
      <sz val="8"/>
      <name val="Arabic Transparent"/>
      <charset val="178"/>
    </font>
    <font>
      <b/>
      <sz val="12"/>
      <color indexed="62"/>
      <name val="Times New Roman"/>
      <family val="1"/>
    </font>
    <font>
      <b/>
      <sz val="10"/>
      <color indexed="9"/>
      <name val="Arial"/>
      <family val="2"/>
    </font>
    <font>
      <b/>
      <sz val="14"/>
      <color indexed="18"/>
      <name val="Arial"/>
      <family val="2"/>
    </font>
    <font>
      <b/>
      <sz val="18"/>
      <color indexed="18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12"/>
      <name val="Arial"/>
      <family val="2"/>
    </font>
    <font>
      <b/>
      <sz val="20"/>
      <color indexed="18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  <charset val="178"/>
    </font>
    <font>
      <b/>
      <sz val="24"/>
      <color indexed="18"/>
      <name val="Times New Roman"/>
      <family val="1"/>
      <charset val="178"/>
    </font>
    <font>
      <b/>
      <sz val="24"/>
      <color indexed="18"/>
      <name val="Arabic Transparent"/>
      <charset val="178"/>
    </font>
    <font>
      <sz val="24"/>
      <color indexed="18"/>
      <name val="Arial"/>
      <family val="2"/>
    </font>
    <font>
      <b/>
      <sz val="11"/>
      <color indexed="62"/>
      <name val="Times New Roman"/>
      <family val="1"/>
      <charset val="178"/>
    </font>
    <font>
      <b/>
      <sz val="11"/>
      <color indexed="62"/>
      <name val="Arial"/>
      <family val="2"/>
      <charset val="178"/>
    </font>
    <font>
      <b/>
      <sz val="11"/>
      <color indexed="18"/>
      <name val="Times New Roman"/>
      <family val="1"/>
      <charset val="178"/>
    </font>
    <font>
      <b/>
      <sz val="12"/>
      <color indexed="62"/>
      <name val="Arial"/>
      <family val="2"/>
      <charset val="178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color indexed="18"/>
      <name val="Times New Roman"/>
      <family val="1"/>
      <charset val="178"/>
    </font>
    <font>
      <b/>
      <sz val="10"/>
      <name val="Arabic Transparent"/>
      <charset val="178"/>
    </font>
    <font>
      <b/>
      <sz val="14"/>
      <name val="Arial"/>
      <family val="2"/>
      <charset val="178"/>
    </font>
    <font>
      <b/>
      <sz val="16"/>
      <name val="Times New Roman"/>
      <family val="1"/>
      <charset val="178"/>
    </font>
    <font>
      <b/>
      <sz val="20"/>
      <name val="Times New Roman"/>
      <family val="1"/>
    </font>
    <font>
      <sz val="20"/>
      <name val="Arial"/>
      <family val="2"/>
    </font>
    <font>
      <sz val="18"/>
      <color indexed="62"/>
      <name val="Arabic Transparent"/>
      <charset val="178"/>
    </font>
    <font>
      <b/>
      <sz val="18"/>
      <color indexed="62"/>
      <name val="Arabic Transparent"/>
      <charset val="178"/>
    </font>
    <font>
      <b/>
      <sz val="22"/>
      <color indexed="18"/>
      <name val="Arial"/>
      <family val="2"/>
    </font>
    <font>
      <sz val="26"/>
      <color indexed="18"/>
      <name val="Arabic Transparent"/>
      <charset val="178"/>
    </font>
    <font>
      <b/>
      <sz val="26"/>
      <color indexed="18"/>
      <name val="Arabic Transparent"/>
      <charset val="178"/>
    </font>
    <font>
      <b/>
      <sz val="14"/>
      <color indexed="10"/>
      <name val="Arial"/>
      <family val="2"/>
      <charset val="178"/>
    </font>
    <font>
      <sz val="24"/>
      <color indexed="10"/>
      <name val="Arabic Transparent"/>
      <charset val="178"/>
    </font>
    <font>
      <sz val="22"/>
      <color indexed="56"/>
      <name val="Arabic Transparent"/>
      <charset val="17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b/>
      <sz val="11"/>
      <color indexed="8"/>
      <name val="Arial"/>
      <family val="2"/>
      <charset val="178"/>
    </font>
    <font>
      <b/>
      <sz val="11"/>
      <color indexed="63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10"/>
      <name val="Arial"/>
      <family val="2"/>
      <charset val="178"/>
    </font>
    <font>
      <i/>
      <sz val="11"/>
      <color indexed="23"/>
      <name val="Arial"/>
      <family val="2"/>
      <charset val="178"/>
    </font>
    <font>
      <b/>
      <sz val="15"/>
      <color indexed="18"/>
      <name val="Times New Roman"/>
      <family val="1"/>
      <charset val="178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charset val="178"/>
    </font>
    <font>
      <b/>
      <sz val="12"/>
      <name val="Arabic Transparent"/>
      <charset val="178"/>
    </font>
    <font>
      <b/>
      <sz val="20"/>
      <name val="Arabic Transparent"/>
      <charset val="178"/>
    </font>
    <font>
      <b/>
      <sz val="22"/>
      <name val="Arabic Transparent"/>
      <charset val="178"/>
    </font>
    <font>
      <b/>
      <sz val="14"/>
      <name val="Arabic Transparent"/>
      <charset val="178"/>
    </font>
    <font>
      <b/>
      <sz val="14"/>
      <name val="Arial"/>
      <family val="2"/>
    </font>
    <font>
      <b/>
      <sz val="16"/>
      <name val="Arabic Transparent"/>
      <charset val="178"/>
    </font>
    <font>
      <b/>
      <sz val="18"/>
      <name val="Arabic Transparent"/>
      <charset val="178"/>
    </font>
    <font>
      <b/>
      <sz val="20"/>
      <name val="Arial"/>
      <family val="2"/>
    </font>
    <font>
      <b/>
      <sz val="20"/>
      <name val="Times New Roman"/>
      <family val="1"/>
      <charset val="178"/>
    </font>
    <font>
      <b/>
      <sz val="8"/>
      <name val="Arabic Transparent"/>
      <charset val="178"/>
    </font>
    <font>
      <b/>
      <sz val="11"/>
      <name val="Times New Roman"/>
      <family val="1"/>
    </font>
    <font>
      <b/>
      <sz val="24"/>
      <name val="Times New Roman"/>
      <family val="1"/>
    </font>
    <font>
      <sz val="14"/>
      <color indexed="18"/>
      <name val="Times New Roman"/>
      <family val="1"/>
    </font>
    <font>
      <b/>
      <sz val="18"/>
      <color indexed="18"/>
      <name val="Times New Roman"/>
      <family val="1"/>
      <charset val="178"/>
    </font>
    <font>
      <sz val="16"/>
      <color indexed="18"/>
      <name val="Times New Roman"/>
      <family val="1"/>
      <charset val="178"/>
    </font>
    <font>
      <sz val="10"/>
      <name val="Arial"/>
      <charset val="178"/>
    </font>
    <font>
      <b/>
      <sz val="1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  <charset val="178"/>
    </font>
    <font>
      <b/>
      <sz val="15"/>
      <name val="Times New Roman"/>
      <family val="1"/>
      <charset val="178"/>
    </font>
    <font>
      <b/>
      <sz val="18"/>
      <name val="Times New Roman"/>
      <family val="1"/>
      <charset val="178"/>
    </font>
    <font>
      <sz val="10"/>
      <name val="Arabic Transparent"/>
      <charset val="178"/>
    </font>
    <font>
      <sz val="12"/>
      <name val="Arabic Transparent"/>
      <charset val="178"/>
    </font>
    <font>
      <sz val="16"/>
      <name val="Times New Roman"/>
      <family val="1"/>
      <charset val="178"/>
    </font>
    <font>
      <sz val="14"/>
      <name val="Times New Roman"/>
      <family val="1"/>
      <charset val="178"/>
    </font>
    <font>
      <sz val="20"/>
      <name val="Times New Roman"/>
      <family val="1"/>
      <charset val="178"/>
    </font>
    <font>
      <b/>
      <sz val="20"/>
      <color indexed="18"/>
      <name val="Times New Roman"/>
      <family val="1"/>
    </font>
    <font>
      <sz val="10"/>
      <color indexed="18"/>
      <name val="Times New Roman"/>
      <family val="1"/>
    </font>
    <font>
      <b/>
      <sz val="28"/>
      <color indexed="18"/>
      <name val="Times New Roman"/>
      <family val="1"/>
    </font>
    <font>
      <sz val="16"/>
      <color indexed="18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i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6"/>
      <color indexed="10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sz val="12"/>
      <color indexed="18"/>
      <name val="Times New Roman"/>
      <family val="1"/>
    </font>
    <font>
      <i/>
      <sz val="18"/>
      <color indexed="18"/>
      <name val="Times New Roman"/>
      <family val="1"/>
    </font>
    <font>
      <b/>
      <i/>
      <sz val="18"/>
      <color indexed="18"/>
      <name val="Arabic Transparent"/>
      <charset val="178"/>
    </font>
    <font>
      <b/>
      <sz val="15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b/>
      <sz val="20"/>
      <color indexed="6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i/>
      <sz val="26"/>
      <color indexed="10"/>
      <name val="Andalus"/>
      <family val="1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i/>
      <sz val="18"/>
      <color indexed="18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charset val="178"/>
    </font>
    <font>
      <b/>
      <i/>
      <sz val="22"/>
      <color indexed="18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sz val="24"/>
      <name val="Times New Roman"/>
      <family val="1"/>
    </font>
    <font>
      <b/>
      <sz val="24"/>
      <color indexed="18"/>
      <name val="Times New Roman"/>
      <family val="1"/>
    </font>
    <font>
      <sz val="11"/>
      <color theme="1"/>
      <name val="Arial"/>
      <family val="2"/>
      <charset val="178"/>
      <scheme val="minor"/>
    </font>
    <font>
      <b/>
      <sz val="14"/>
      <color theme="3" tint="-0.249977111117893"/>
      <name val="Times New Roman"/>
      <family val="1"/>
      <charset val="178"/>
    </font>
    <font>
      <b/>
      <sz val="10"/>
      <color theme="1"/>
      <name val="Arial"/>
      <family val="2"/>
    </font>
    <font>
      <b/>
      <sz val="20"/>
      <color theme="1"/>
      <name val="Arabic Transparent"/>
      <charset val="178"/>
    </font>
    <font>
      <b/>
      <sz val="22"/>
      <color theme="1"/>
      <name val="Times New Roman"/>
      <family val="1"/>
      <charset val="178"/>
    </font>
    <font>
      <sz val="18"/>
      <color theme="1"/>
      <name val="Arial"/>
      <family val="2"/>
      <charset val="178"/>
      <scheme val="minor"/>
    </font>
    <font>
      <b/>
      <sz val="16"/>
      <color rgb="FF0000FF"/>
      <name val="Arial"/>
      <family val="2"/>
    </font>
    <font>
      <sz val="16"/>
      <color rgb="FF0000FF"/>
      <name val="Arial"/>
      <family val="2"/>
      <scheme val="minor"/>
    </font>
    <font>
      <sz val="11"/>
      <color rgb="FF0000FF"/>
      <name val="Arial"/>
      <family val="2"/>
      <charset val="178"/>
      <scheme val="minor"/>
    </font>
    <font>
      <b/>
      <sz val="14"/>
      <color rgb="FF0000FF"/>
      <name val="Arabic Transparent"/>
      <charset val="178"/>
    </font>
    <font>
      <sz val="14"/>
      <color rgb="FF0000FF"/>
      <name val="Arial"/>
      <family val="2"/>
      <charset val="178"/>
      <scheme val="minor"/>
    </font>
    <font>
      <b/>
      <sz val="14"/>
      <color rgb="FF0000FF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6"/>
      <color theme="1"/>
      <name val="Arial"/>
      <family val="2"/>
      <scheme val="minor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24"/>
      <color rgb="FFFF0000"/>
      <name val="Arabic Transparent"/>
      <charset val="178"/>
    </font>
    <font>
      <b/>
      <sz val="14"/>
      <color theme="3" tint="-0.249977111117893"/>
      <name val="Times New Roman"/>
      <family val="1"/>
    </font>
    <font>
      <b/>
      <sz val="14"/>
      <color theme="1" tint="0.34998626667073579"/>
      <name val="Times New Roman"/>
      <family val="1"/>
      <scheme val="major"/>
    </font>
    <font>
      <b/>
      <sz val="14"/>
      <color theme="1"/>
      <name val="Times New Roman"/>
      <family val="1"/>
      <scheme val="major"/>
    </font>
    <font>
      <b/>
      <sz val="20"/>
      <color rgb="FFFF0000"/>
      <name val="Times New Roman"/>
      <family val="1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2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22"/>
      </patternFill>
    </fill>
    <fill>
      <patternFill patternType="solid">
        <fgColor theme="6" tint="0.39994506668294322"/>
        <bgColor indexed="22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22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8B"/>
      </patternFill>
    </fill>
  </fills>
  <borders count="3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Dashed">
        <color indexed="56"/>
      </left>
      <right/>
      <top style="mediumDashed">
        <color indexed="56"/>
      </top>
      <bottom/>
      <diagonal/>
    </border>
    <border>
      <left/>
      <right/>
      <top style="mediumDashed">
        <color indexed="56"/>
      </top>
      <bottom/>
      <diagonal/>
    </border>
    <border>
      <left style="double">
        <color indexed="56"/>
      </left>
      <right style="thin">
        <color indexed="56"/>
      </right>
      <top style="double">
        <color indexed="56"/>
      </top>
      <bottom/>
      <diagonal/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  <diagonal/>
    </border>
    <border>
      <left style="thin">
        <color indexed="56"/>
      </left>
      <right/>
      <top style="double">
        <color indexed="56"/>
      </top>
      <bottom style="thin">
        <color indexed="56"/>
      </bottom>
      <diagonal/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  <diagonal/>
    </border>
    <border>
      <left style="double">
        <color indexed="56"/>
      </left>
      <right style="thin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double">
        <color indexed="56"/>
      </right>
      <top style="thin">
        <color indexed="56"/>
      </top>
      <bottom/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 style="thin">
        <color indexed="56"/>
      </left>
      <right style="double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 style="mediumDashed">
        <color indexed="48"/>
      </left>
      <right/>
      <top style="mediumDashed">
        <color indexed="48"/>
      </top>
      <bottom/>
      <diagonal/>
    </border>
    <border>
      <left/>
      <right/>
      <top style="mediumDashed">
        <color indexed="48"/>
      </top>
      <bottom/>
      <diagonal/>
    </border>
    <border>
      <left/>
      <right style="mediumDashed">
        <color indexed="48"/>
      </right>
      <top style="mediumDashed">
        <color indexed="48"/>
      </top>
      <bottom/>
      <diagonal/>
    </border>
    <border>
      <left style="mediumDashed">
        <color indexed="48"/>
      </left>
      <right/>
      <top/>
      <bottom style="thick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 style="mediumDashed">
        <color indexed="48"/>
      </right>
      <top/>
      <bottom style="thick">
        <color indexed="48"/>
      </bottom>
      <diagonal/>
    </border>
    <border>
      <left/>
      <right style="mediumDashed">
        <color indexed="56"/>
      </right>
      <top style="mediumDashed">
        <color indexed="56"/>
      </top>
      <bottom/>
      <diagonal/>
    </border>
    <border>
      <left/>
      <right/>
      <top/>
      <bottom style="double">
        <color indexed="56"/>
      </bottom>
      <diagonal/>
    </border>
    <border>
      <left/>
      <right style="mediumDashed">
        <color indexed="56"/>
      </right>
      <top/>
      <bottom style="double">
        <color indexed="56"/>
      </bottom>
      <diagonal/>
    </border>
    <border>
      <left style="double">
        <color indexed="56"/>
      </left>
      <right/>
      <top style="double">
        <color indexed="56"/>
      </top>
      <bottom/>
      <diagonal/>
    </border>
    <border>
      <left style="double">
        <color indexed="56"/>
      </left>
      <right/>
      <top/>
      <bottom/>
      <diagonal/>
    </border>
    <border>
      <left/>
      <right/>
      <top style="double">
        <color indexed="56"/>
      </top>
      <bottom/>
      <diagonal/>
    </border>
    <border>
      <left/>
      <right style="double">
        <color indexed="56"/>
      </right>
      <top style="double">
        <color indexed="56"/>
      </top>
      <bottom/>
      <diagonal/>
    </border>
    <border>
      <left/>
      <right style="double">
        <color indexed="56"/>
      </right>
      <top/>
      <bottom/>
      <diagonal/>
    </border>
    <border>
      <left style="double">
        <color indexed="56"/>
      </left>
      <right style="hair">
        <color indexed="15"/>
      </right>
      <top style="hair">
        <color indexed="41"/>
      </top>
      <bottom/>
      <diagonal/>
    </border>
    <border>
      <left style="hair">
        <color indexed="15"/>
      </left>
      <right style="hair">
        <color indexed="15"/>
      </right>
      <top style="hair">
        <color indexed="41"/>
      </top>
      <bottom/>
      <diagonal/>
    </border>
    <border>
      <left style="hair">
        <color indexed="15"/>
      </left>
      <right style="double">
        <color indexed="56"/>
      </right>
      <top style="hair">
        <color indexed="41"/>
      </top>
      <bottom/>
      <diagonal/>
    </border>
    <border>
      <left style="double">
        <color indexed="56"/>
      </left>
      <right style="hair">
        <color indexed="15"/>
      </right>
      <top/>
      <bottom style="hair">
        <color indexed="41"/>
      </bottom>
      <diagonal/>
    </border>
    <border>
      <left style="hair">
        <color indexed="15"/>
      </left>
      <right style="hair">
        <color indexed="15"/>
      </right>
      <top/>
      <bottom style="hair">
        <color indexed="41"/>
      </bottom>
      <diagonal/>
    </border>
    <border>
      <left style="hair">
        <color indexed="15"/>
      </left>
      <right style="double">
        <color indexed="56"/>
      </right>
      <top/>
      <bottom style="hair">
        <color indexed="41"/>
      </bottom>
      <diagonal/>
    </border>
    <border>
      <left style="double">
        <color indexed="56"/>
      </left>
      <right style="hair">
        <color indexed="15"/>
      </right>
      <top/>
      <bottom/>
      <diagonal/>
    </border>
    <border>
      <left style="hair">
        <color indexed="15"/>
      </left>
      <right style="hair">
        <color indexed="15"/>
      </right>
      <top/>
      <bottom/>
      <diagonal/>
    </border>
    <border>
      <left style="hair">
        <color indexed="15"/>
      </left>
      <right style="hair">
        <color indexed="15"/>
      </right>
      <top/>
      <bottom style="dotted">
        <color indexed="56"/>
      </bottom>
      <diagonal/>
    </border>
    <border>
      <left style="hair">
        <color indexed="15"/>
      </left>
      <right style="double">
        <color indexed="56"/>
      </right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hair">
        <color indexed="48"/>
      </left>
      <right style="hair">
        <color indexed="48"/>
      </right>
      <top/>
      <bottom style="thick">
        <color indexed="48"/>
      </bottom>
      <diagonal/>
    </border>
    <border>
      <left style="thick">
        <color indexed="56"/>
      </left>
      <right/>
      <top/>
      <bottom/>
      <diagonal/>
    </border>
    <border>
      <left style="hair">
        <color indexed="15"/>
      </left>
      <right style="hair">
        <color indexed="15"/>
      </right>
      <top style="dotted">
        <color indexed="56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ck">
        <color indexed="12"/>
      </left>
      <right style="hair">
        <color indexed="48"/>
      </right>
      <top style="thick">
        <color indexed="12"/>
      </top>
      <bottom/>
      <diagonal/>
    </border>
    <border>
      <left style="hair">
        <color indexed="48"/>
      </left>
      <right style="hair">
        <color indexed="48"/>
      </right>
      <top style="thick">
        <color indexed="12"/>
      </top>
      <bottom/>
      <diagonal/>
    </border>
    <border>
      <left style="hair">
        <color indexed="48"/>
      </left>
      <right/>
      <top style="thick">
        <color indexed="12"/>
      </top>
      <bottom/>
      <diagonal/>
    </border>
    <border>
      <left style="thick">
        <color indexed="48"/>
      </left>
      <right style="thick">
        <color indexed="12"/>
      </right>
      <top style="thick">
        <color indexed="12"/>
      </top>
      <bottom/>
      <diagonal/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  <diagonal/>
    </border>
    <border>
      <left style="hair">
        <color indexed="48"/>
      </left>
      <right/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/>
      <diagonal/>
    </border>
    <border>
      <left style="thick">
        <color indexed="48"/>
      </left>
      <right style="thick">
        <color indexed="48"/>
      </right>
      <top/>
      <bottom/>
      <diagonal/>
    </border>
    <border>
      <left style="thick">
        <color indexed="48"/>
      </left>
      <right style="thick">
        <color indexed="48"/>
      </right>
      <top/>
      <bottom style="thick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ck">
        <color indexed="48"/>
      </left>
      <right style="thin">
        <color indexed="48"/>
      </right>
      <top/>
      <bottom/>
      <diagonal/>
    </border>
    <border>
      <left style="thick">
        <color indexed="48"/>
      </left>
      <right style="thin">
        <color indexed="48"/>
      </right>
      <top/>
      <bottom style="thick">
        <color indexed="48"/>
      </bottom>
      <diagonal/>
    </border>
    <border>
      <left style="thin">
        <color indexed="48"/>
      </left>
      <right style="thin">
        <color indexed="48"/>
      </right>
      <top/>
      <bottom style="thick">
        <color indexed="48"/>
      </bottom>
      <diagonal/>
    </border>
    <border>
      <left/>
      <right/>
      <top style="thick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ck">
        <color indexed="48"/>
      </left>
      <right/>
      <top style="thick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/>
      <top/>
      <bottom/>
      <diagonal/>
    </border>
    <border>
      <left style="thick">
        <color indexed="48"/>
      </left>
      <right/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/>
      <bottom/>
      <diagonal/>
    </border>
    <border>
      <left style="thin">
        <color indexed="48"/>
      </left>
      <right/>
      <top/>
      <bottom style="thick">
        <color indexed="48"/>
      </bottom>
      <diagonal/>
    </border>
    <border>
      <left/>
      <right style="thin">
        <color indexed="48"/>
      </right>
      <top/>
      <bottom/>
      <diagonal/>
    </border>
    <border>
      <left/>
      <right style="thin">
        <color indexed="48"/>
      </right>
      <top/>
      <bottom style="thick">
        <color indexed="48"/>
      </bottom>
      <diagonal/>
    </border>
    <border>
      <left style="thick">
        <color indexed="48"/>
      </left>
      <right style="thick">
        <color indexed="48"/>
      </right>
      <top style="thin">
        <color indexed="48"/>
      </top>
      <bottom/>
      <diagonal/>
    </border>
    <border>
      <left style="thick">
        <color indexed="48"/>
      </left>
      <right style="thin">
        <color indexed="48"/>
      </right>
      <top style="thin">
        <color indexed="48"/>
      </top>
      <bottom/>
      <diagonal/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/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n">
        <color indexed="48"/>
      </left>
      <right/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/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/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/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/>
      <top/>
      <bottom style="hair">
        <color indexed="48"/>
      </bottom>
      <diagonal/>
    </border>
    <border>
      <left style="thick">
        <color indexed="48"/>
      </left>
      <right/>
      <top style="hair">
        <color indexed="48"/>
      </top>
      <bottom/>
      <diagonal/>
    </border>
    <border>
      <left style="thick">
        <color indexed="48"/>
      </left>
      <right/>
      <top style="hair">
        <color indexed="57"/>
      </top>
      <bottom style="hair">
        <color indexed="57"/>
      </bottom>
      <diagonal/>
    </border>
    <border>
      <left style="thick">
        <color indexed="48"/>
      </left>
      <right/>
      <top style="hair">
        <color indexed="48"/>
      </top>
      <bottom style="hair">
        <color indexed="48"/>
      </bottom>
      <diagonal/>
    </border>
    <border>
      <left style="thick">
        <color indexed="18"/>
      </left>
      <right/>
      <top style="hair">
        <color indexed="18"/>
      </top>
      <bottom/>
      <diagonal/>
    </border>
    <border>
      <left style="thick">
        <color indexed="18"/>
      </left>
      <right/>
      <top style="hair">
        <color indexed="18"/>
      </top>
      <bottom style="hair">
        <color indexed="18"/>
      </bottom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/>
      <top style="thick">
        <color indexed="48"/>
      </top>
      <bottom style="thick">
        <color indexed="48"/>
      </bottom>
      <diagonal/>
    </border>
    <border>
      <left/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 style="thin">
        <color indexed="56"/>
      </left>
      <right/>
      <top/>
      <bottom style="thin">
        <color indexed="56"/>
      </bottom>
      <diagonal/>
    </border>
    <border>
      <left style="thin">
        <color indexed="56"/>
      </left>
      <right/>
      <top/>
      <bottom/>
      <diagonal/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thick">
        <color indexed="56"/>
      </left>
      <right style="thin">
        <color indexed="12"/>
      </right>
      <top style="thin">
        <color indexed="12"/>
      </top>
      <bottom/>
      <diagonal/>
    </border>
    <border>
      <left style="thick">
        <color indexed="56"/>
      </left>
      <right style="thin">
        <color indexed="56"/>
      </right>
      <top/>
      <bottom style="thin">
        <color indexed="56"/>
      </bottom>
      <diagonal/>
    </border>
    <border>
      <left style="thick">
        <color indexed="56"/>
      </left>
      <right style="thin">
        <color indexed="56"/>
      </right>
      <top/>
      <bottom/>
      <diagonal/>
    </border>
    <border>
      <left style="thin">
        <color indexed="12"/>
      </left>
      <right style="thick">
        <color indexed="56"/>
      </right>
      <top style="thin">
        <color indexed="12"/>
      </top>
      <bottom/>
      <diagonal/>
    </border>
    <border>
      <left style="thin">
        <color indexed="56"/>
      </left>
      <right style="thick">
        <color indexed="56"/>
      </right>
      <top/>
      <bottom style="thin">
        <color indexed="56"/>
      </bottom>
      <diagonal/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ck">
        <color indexed="56"/>
      </right>
      <top/>
      <bottom/>
      <diagonal/>
    </border>
    <border>
      <left style="double">
        <color indexed="56"/>
      </left>
      <right style="double">
        <color indexed="56"/>
      </right>
      <top style="double">
        <color indexed="56"/>
      </top>
      <bottom/>
      <diagonal/>
    </border>
    <border>
      <left style="double">
        <color indexed="56"/>
      </left>
      <right style="double">
        <color indexed="56"/>
      </right>
      <top/>
      <bottom style="double">
        <color indexed="56"/>
      </bottom>
      <diagonal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  <diagonal/>
    </border>
    <border>
      <left style="double">
        <color indexed="56"/>
      </left>
      <right style="thin">
        <color indexed="56"/>
      </right>
      <top style="thin">
        <color indexed="56"/>
      </top>
      <bottom/>
      <diagonal/>
    </border>
    <border>
      <left style="medium">
        <color indexed="56"/>
      </left>
      <right style="thin">
        <color indexed="56"/>
      </right>
      <top/>
      <bottom/>
      <diagonal/>
    </border>
    <border>
      <left style="hair">
        <color indexed="48"/>
      </left>
      <right/>
      <top/>
      <bottom style="thick">
        <color indexed="48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mediumDashed">
        <color indexed="56"/>
      </left>
      <right/>
      <top/>
      <bottom/>
      <diagonal/>
    </border>
    <border>
      <left style="thin">
        <color indexed="56"/>
      </left>
      <right/>
      <top style="thick">
        <color indexed="56"/>
      </top>
      <bottom style="thin">
        <color indexed="56"/>
      </bottom>
      <diagonal/>
    </border>
    <border>
      <left/>
      <right style="thin">
        <color indexed="56"/>
      </right>
      <top style="thick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  <diagonal/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  <diagonal/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56"/>
      </left>
      <right/>
      <top style="thin">
        <color indexed="56"/>
      </top>
      <bottom style="thick">
        <color indexed="56"/>
      </bottom>
      <diagonal/>
    </border>
    <border>
      <left style="double">
        <color indexed="56"/>
      </left>
      <right style="thin">
        <color indexed="56"/>
      </right>
      <top/>
      <bottom style="double">
        <color indexed="56"/>
      </bottom>
      <diagonal/>
    </border>
    <border>
      <left style="thin">
        <color indexed="56"/>
      </left>
      <right style="thin">
        <color indexed="56"/>
      </right>
      <top/>
      <bottom style="double">
        <color indexed="56"/>
      </bottom>
      <diagonal/>
    </border>
    <border>
      <left style="thin">
        <color indexed="56"/>
      </left>
      <right style="double">
        <color indexed="56"/>
      </right>
      <top/>
      <bottom style="double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/>
      <diagonal/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ck">
        <color indexed="56"/>
      </left>
      <right style="thin">
        <color indexed="56"/>
      </right>
      <top style="thin">
        <color indexed="56"/>
      </top>
      <bottom/>
      <diagonal/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  <diagonal/>
    </border>
    <border>
      <left style="thick">
        <color indexed="48"/>
      </left>
      <right style="hair">
        <color indexed="48"/>
      </right>
      <top style="thick">
        <color indexed="48"/>
      </top>
      <bottom/>
      <diagonal/>
    </border>
    <border>
      <left style="hair">
        <color indexed="48"/>
      </left>
      <right style="hair">
        <color indexed="48"/>
      </right>
      <top style="thick">
        <color indexed="48"/>
      </top>
      <bottom/>
      <diagonal/>
    </border>
    <border>
      <left style="hair">
        <color indexed="48"/>
      </left>
      <right/>
      <top style="thick">
        <color indexed="48"/>
      </top>
      <bottom/>
      <diagonal/>
    </border>
    <border>
      <left/>
      <right style="hair">
        <color indexed="48"/>
      </right>
      <top/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/>
      <diagonal/>
    </border>
    <border>
      <left style="thin">
        <color indexed="48"/>
      </left>
      <right style="thick">
        <color indexed="48"/>
      </right>
      <top/>
      <bottom/>
      <diagonal/>
    </border>
    <border>
      <left style="thin">
        <color indexed="48"/>
      </left>
      <right style="thick">
        <color indexed="48"/>
      </right>
      <top/>
      <bottom style="thick">
        <color indexed="48"/>
      </bottom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56"/>
      </left>
      <right/>
      <top style="thin">
        <color indexed="56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  <diagonal/>
    </border>
    <border>
      <left style="thick">
        <color indexed="64"/>
      </left>
      <right/>
      <top/>
      <bottom/>
      <diagonal/>
    </border>
    <border>
      <left style="thick">
        <color indexed="56"/>
      </left>
      <right/>
      <top style="thick">
        <color indexed="56"/>
      </top>
      <bottom style="thin">
        <color indexed="56"/>
      </bottom>
      <diagonal/>
    </border>
    <border>
      <left/>
      <right/>
      <top style="thick">
        <color indexed="56"/>
      </top>
      <bottom style="thin">
        <color indexed="56"/>
      </bottom>
      <diagonal/>
    </border>
    <border>
      <left style="thin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/>
      <top/>
      <bottom style="thin">
        <color indexed="56"/>
      </bottom>
      <diagonal/>
    </border>
    <border>
      <left style="thick">
        <color indexed="56"/>
      </left>
      <right style="thin">
        <color indexed="56"/>
      </right>
      <top/>
      <bottom style="thick">
        <color indexed="56"/>
      </bottom>
      <diagonal/>
    </border>
    <border>
      <left style="thin">
        <color indexed="56"/>
      </left>
      <right style="thin">
        <color indexed="56"/>
      </right>
      <top/>
      <bottom style="thick">
        <color indexed="56"/>
      </bottom>
      <diagonal/>
    </border>
    <border>
      <left style="thin">
        <color indexed="56"/>
      </left>
      <right/>
      <top/>
      <bottom style="thick">
        <color indexed="5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8"/>
      </left>
      <right style="thick">
        <color indexed="18"/>
      </right>
      <top style="thin">
        <color indexed="18"/>
      </top>
      <bottom/>
      <diagonal/>
    </border>
    <border>
      <left style="thick">
        <color indexed="56"/>
      </left>
      <right style="thick">
        <color indexed="56"/>
      </right>
      <top/>
      <bottom style="thick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 style="double">
        <color indexed="56"/>
      </left>
      <right style="double">
        <color indexed="56"/>
      </right>
      <top/>
      <bottom/>
      <diagonal/>
    </border>
    <border>
      <left style="mediumDashed">
        <color indexed="56"/>
      </left>
      <right/>
      <top/>
      <bottom style="double">
        <color indexed="56"/>
      </bottom>
      <diagonal/>
    </border>
    <border>
      <left/>
      <right style="thin">
        <color indexed="48"/>
      </right>
      <top style="thin">
        <color indexed="48"/>
      </top>
      <bottom style="thick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  <diagonal/>
    </border>
    <border>
      <left style="thin">
        <color indexed="48"/>
      </left>
      <right/>
      <top style="thin">
        <color indexed="48"/>
      </top>
      <bottom style="thick">
        <color indexed="48"/>
      </bottom>
      <diagonal/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  <diagonal/>
    </border>
    <border>
      <left style="thick">
        <color indexed="56"/>
      </left>
      <right/>
      <top style="thick">
        <color indexed="56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56"/>
      </left>
      <right style="thick">
        <color indexed="56"/>
      </right>
      <top style="thick">
        <color indexed="56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64"/>
      </top>
      <bottom/>
      <diagonal/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  <diagonal/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  <diagonal/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  <diagonal/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 style="medium">
        <color indexed="56"/>
      </left>
      <right style="thick">
        <color indexed="56"/>
      </right>
      <top style="medium">
        <color indexed="56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56"/>
      </left>
      <right/>
      <top style="thin">
        <color indexed="56"/>
      </top>
      <bottom/>
      <diagonal/>
    </border>
    <border>
      <left style="thin">
        <color indexed="12"/>
      </left>
      <right style="thin">
        <color indexed="12"/>
      </right>
      <top style="thick">
        <color indexed="56"/>
      </top>
      <bottom style="thin">
        <color indexed="12"/>
      </bottom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  <diagonal/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56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48"/>
      </left>
      <right style="dashed">
        <color indexed="48"/>
      </right>
      <top style="dashed">
        <color indexed="48"/>
      </top>
      <bottom/>
      <diagonal/>
    </border>
    <border>
      <left style="dashed">
        <color indexed="48"/>
      </left>
      <right style="dashed">
        <color indexed="48"/>
      </right>
      <top style="dashed">
        <color indexed="48"/>
      </top>
      <bottom/>
      <diagonal/>
    </border>
    <border>
      <left style="dashed">
        <color indexed="48"/>
      </left>
      <right style="thick">
        <color indexed="48"/>
      </right>
      <top style="dashed">
        <color indexed="48"/>
      </top>
      <bottom/>
      <diagonal/>
    </border>
    <border>
      <left style="thick">
        <color indexed="48"/>
      </left>
      <right style="dashed">
        <color indexed="48"/>
      </right>
      <top/>
      <bottom/>
      <diagonal/>
    </border>
    <border>
      <left style="dashed">
        <color indexed="48"/>
      </left>
      <right style="dashed">
        <color indexed="48"/>
      </right>
      <top/>
      <bottom/>
      <diagonal/>
    </border>
    <border>
      <left style="dashed">
        <color indexed="48"/>
      </left>
      <right style="thick">
        <color indexed="48"/>
      </right>
      <top/>
      <bottom/>
      <diagonal/>
    </border>
    <border>
      <left style="dashed">
        <color indexed="48"/>
      </left>
      <right/>
      <top/>
      <bottom/>
      <diagonal/>
    </border>
    <border>
      <left/>
      <right style="dashed">
        <color indexed="48"/>
      </right>
      <top/>
      <bottom/>
      <diagonal/>
    </border>
    <border>
      <left style="thick">
        <color indexed="48"/>
      </left>
      <right style="dashed">
        <color indexed="48"/>
      </right>
      <top style="hair">
        <color indexed="48"/>
      </top>
      <bottom/>
      <diagonal/>
    </border>
    <border>
      <left style="dashed">
        <color indexed="48"/>
      </left>
      <right/>
      <top/>
      <bottom style="dashed">
        <color indexed="48"/>
      </bottom>
      <diagonal/>
    </border>
    <border>
      <left/>
      <right/>
      <top/>
      <bottom style="dashed">
        <color indexed="48"/>
      </bottom>
      <diagonal/>
    </border>
    <border>
      <left/>
      <right style="dashed">
        <color indexed="48"/>
      </right>
      <top/>
      <bottom style="dashed">
        <color indexed="48"/>
      </bottom>
      <diagonal/>
    </border>
    <border>
      <left style="dashed">
        <color indexed="48"/>
      </left>
      <right style="dashed">
        <color indexed="48"/>
      </right>
      <top/>
      <bottom style="dashed">
        <color indexed="48"/>
      </bottom>
      <diagonal/>
    </border>
    <border>
      <left style="dashed">
        <color indexed="48"/>
      </left>
      <right style="dashed">
        <color indexed="48"/>
      </right>
      <top/>
      <bottom style="thick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  <diagonal/>
    </border>
    <border>
      <left style="hair">
        <color indexed="48"/>
      </left>
      <right style="thin">
        <color indexed="48"/>
      </right>
      <top style="thick">
        <color indexed="48"/>
      </top>
      <bottom/>
      <diagonal/>
    </border>
    <border>
      <left/>
      <right/>
      <top style="thick">
        <color indexed="48"/>
      </top>
      <bottom/>
      <diagonal/>
    </border>
    <border>
      <left/>
      <right style="thick">
        <color indexed="48"/>
      </right>
      <top style="thick">
        <color indexed="48"/>
      </top>
      <bottom/>
      <diagonal/>
    </border>
    <border>
      <left/>
      <right style="hair">
        <color indexed="48"/>
      </right>
      <top style="thick">
        <color indexed="48"/>
      </top>
      <bottom/>
      <diagonal/>
    </border>
    <border>
      <left/>
      <right style="thin">
        <color indexed="48"/>
      </right>
      <top/>
      <bottom style="hair">
        <color indexed="48"/>
      </bottom>
      <diagonal/>
    </border>
    <border>
      <left/>
      <right/>
      <top/>
      <bottom style="hair">
        <color indexed="48"/>
      </bottom>
      <diagonal/>
    </border>
    <border>
      <left/>
      <right style="thick">
        <color indexed="48"/>
      </right>
      <top/>
      <bottom style="hair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/>
      <right style="thick">
        <color indexed="48"/>
      </right>
      <top/>
      <bottom/>
      <diagonal/>
    </border>
    <border>
      <left style="thin">
        <color indexed="48"/>
      </left>
      <right/>
      <top style="thick">
        <color indexed="48"/>
      </top>
      <bottom/>
      <diagonal/>
    </border>
    <border>
      <left/>
      <right style="hair">
        <color indexed="48"/>
      </right>
      <top style="hair">
        <color indexed="48"/>
      </top>
      <bottom/>
      <diagonal/>
    </border>
    <border>
      <left style="hair">
        <color indexed="48"/>
      </left>
      <right style="thick">
        <color indexed="48"/>
      </right>
      <top style="hair">
        <color indexed="48"/>
      </top>
      <bottom/>
      <diagonal/>
    </border>
    <border>
      <left/>
      <right style="thick">
        <color indexed="48"/>
      </right>
      <top/>
      <bottom style="thick">
        <color indexed="48"/>
      </bottom>
      <diagonal/>
    </border>
    <border>
      <left style="thick">
        <color indexed="48"/>
      </left>
      <right style="hair">
        <color indexed="48"/>
      </right>
      <top style="thick">
        <color indexed="50"/>
      </top>
      <bottom/>
      <diagonal/>
    </border>
    <border>
      <left style="thin">
        <color indexed="50"/>
      </left>
      <right style="thin">
        <color indexed="50"/>
      </right>
      <top style="thick">
        <color indexed="50"/>
      </top>
      <bottom style="thick">
        <color indexed="50"/>
      </bottom>
      <diagonal/>
    </border>
    <border>
      <left/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thick">
        <color indexed="50"/>
      </top>
      <bottom/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/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  <diagonal/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  <diagonal/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/>
      <top style="thin">
        <color indexed="48"/>
      </top>
      <bottom style="thick">
        <color indexed="48"/>
      </bottom>
      <diagonal/>
    </border>
    <border>
      <left/>
      <right style="thick">
        <color indexed="48"/>
      </right>
      <top style="thin">
        <color indexed="48"/>
      </top>
      <bottom style="thick">
        <color indexed="48"/>
      </bottom>
      <diagonal/>
    </border>
    <border>
      <left style="dashed">
        <color indexed="48"/>
      </left>
      <right/>
      <top style="dashed">
        <color indexed="48"/>
      </top>
      <bottom/>
      <diagonal/>
    </border>
    <border>
      <left/>
      <right/>
      <top style="dashed">
        <color indexed="48"/>
      </top>
      <bottom/>
      <diagonal/>
    </border>
    <border>
      <left style="thin">
        <color indexed="48"/>
      </left>
      <right style="thin">
        <color indexed="48"/>
      </right>
      <top style="thick">
        <color indexed="48"/>
      </top>
      <bottom/>
      <diagonal/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  <diagonal/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/>
      <diagonal/>
    </border>
    <border>
      <left style="thick">
        <color indexed="56"/>
      </left>
      <right style="medium">
        <color indexed="56"/>
      </right>
      <top style="thick">
        <color indexed="56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 style="thin">
        <color indexed="64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medium">
        <color indexed="12"/>
      </left>
      <right/>
      <top/>
      <bottom style="hair">
        <color indexed="12"/>
      </bottom>
      <diagonal/>
    </border>
    <border>
      <left/>
      <right/>
      <top/>
      <bottom style="hair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medium">
        <color indexed="12"/>
      </left>
      <right style="thin">
        <color indexed="12"/>
      </right>
      <top style="hair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/>
      <bottom/>
      <diagonal/>
    </border>
    <border>
      <left style="thin">
        <color indexed="12"/>
      </left>
      <right style="thick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hair">
        <color indexed="12"/>
      </left>
      <right style="hair">
        <color indexed="12"/>
      </right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n">
        <color indexed="12"/>
      </right>
      <top/>
      <bottom style="thick">
        <color indexed="12"/>
      </bottom>
      <diagonal/>
    </border>
    <border>
      <left style="thin">
        <color indexed="12"/>
      </left>
      <right style="thick">
        <color indexed="12"/>
      </right>
      <top/>
      <bottom style="thick">
        <color indexed="12"/>
      </bottom>
      <diagonal/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  <diagonal/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  <diagonal/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hair">
        <color indexed="12"/>
      </bottom>
      <diagonal/>
    </border>
    <border>
      <left style="hair">
        <color indexed="48"/>
      </left>
      <right/>
      <top style="hair">
        <color indexed="48"/>
      </top>
      <bottom style="hair">
        <color indexed="48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  <diagonal/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 style="thin">
        <color indexed="12"/>
      </right>
      <top style="thick">
        <color indexed="12"/>
      </top>
      <bottom/>
      <diagonal/>
    </border>
    <border>
      <left/>
      <right style="thin">
        <color indexed="64"/>
      </right>
      <top style="thick">
        <color indexed="1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12"/>
      </bottom>
      <diagonal/>
    </border>
    <border>
      <left/>
      <right style="thin">
        <color indexed="64"/>
      </right>
      <top/>
      <bottom style="hair">
        <color indexed="12"/>
      </bottom>
      <diagonal/>
    </border>
    <border>
      <left/>
      <right style="thin">
        <color indexed="12"/>
      </right>
      <top style="hair">
        <color indexed="48"/>
      </top>
      <bottom style="hair">
        <color indexed="48"/>
      </bottom>
      <diagonal/>
    </border>
    <border>
      <left style="medium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medium">
        <color indexed="48"/>
      </left>
      <right/>
      <top style="thick">
        <color indexed="48"/>
      </top>
      <bottom style="thick">
        <color indexed="48"/>
      </bottom>
      <diagonal/>
    </border>
    <border>
      <left/>
      <right style="medium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dashed">
        <color indexed="48"/>
      </bottom>
      <diagonal/>
    </border>
    <border>
      <left/>
      <right/>
      <top style="thick">
        <color indexed="48"/>
      </top>
      <bottom style="dashed">
        <color indexed="48"/>
      </bottom>
      <diagonal/>
    </border>
    <border>
      <left/>
      <right style="thick">
        <color indexed="48"/>
      </right>
      <top style="thick">
        <color indexed="48"/>
      </top>
      <bottom style="dashed">
        <color indexed="48"/>
      </bottom>
      <diagonal/>
    </border>
    <border>
      <left/>
      <right style="dashed">
        <color indexed="48"/>
      </right>
      <top style="dashed">
        <color indexed="48"/>
      </top>
      <bottom/>
      <diagonal/>
    </border>
    <border>
      <left/>
      <right style="thin">
        <color indexed="48"/>
      </right>
      <top style="hair">
        <color indexed="4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16">
    <xf numFmtId="0" fontId="0" fillId="0" borderId="0"/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5" borderId="0" applyNumberFormat="0" applyBorder="0" applyAlignment="0" applyProtection="0"/>
    <xf numFmtId="0" fontId="125" fillId="8" borderId="0" applyNumberFormat="0" applyBorder="0" applyAlignment="0" applyProtection="0"/>
    <xf numFmtId="0" fontId="125" fillId="11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5" borderId="0" applyNumberFormat="0" applyBorder="0" applyAlignment="0" applyProtection="0"/>
    <xf numFmtId="0" fontId="148" fillId="8" borderId="0" applyNumberFormat="0" applyBorder="0" applyAlignment="0" applyProtection="0"/>
    <xf numFmtId="0" fontId="148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49" fillId="12" borderId="0" applyNumberFormat="0" applyBorder="0" applyAlignment="0" applyProtection="0"/>
    <xf numFmtId="0" fontId="149" fillId="9" borderId="0" applyNumberFormat="0" applyBorder="0" applyAlignment="0" applyProtection="0"/>
    <xf numFmtId="0" fontId="149" fillId="10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9" borderId="0" applyNumberFormat="0" applyBorder="0" applyAlignment="0" applyProtection="0"/>
    <xf numFmtId="0" fontId="127" fillId="3" borderId="0" applyNumberFormat="0" applyBorder="0" applyAlignment="0" applyProtection="0"/>
    <xf numFmtId="0" fontId="128" fillId="20" borderId="1" applyNumberFormat="0" applyAlignment="0" applyProtection="0"/>
    <xf numFmtId="0" fontId="129" fillId="21" borderId="2" applyNumberFormat="0" applyAlignment="0" applyProtection="0"/>
    <xf numFmtId="0" fontId="130" fillId="0" borderId="0" applyNumberFormat="0" applyFill="0" applyBorder="0" applyAlignment="0" applyProtection="0"/>
    <xf numFmtId="0" fontId="131" fillId="4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7" borderId="1" applyNumberFormat="0" applyAlignment="0" applyProtection="0"/>
    <xf numFmtId="0" fontId="137" fillId="0" borderId="6" applyNumberFormat="0" applyFill="0" applyAlignment="0" applyProtection="0"/>
    <xf numFmtId="0" fontId="138" fillId="22" borderId="0" applyNumberFormat="0" applyBorder="0" applyAlignment="0" applyProtection="0"/>
    <xf numFmtId="0" fontId="139" fillId="0" borderId="0"/>
    <xf numFmtId="0" fontId="139" fillId="0" borderId="0"/>
    <xf numFmtId="0" fontId="139" fillId="0" borderId="0"/>
    <xf numFmtId="0" fontId="2" fillId="0" borderId="0"/>
    <xf numFmtId="0" fontId="186" fillId="0" borderId="0"/>
    <xf numFmtId="0" fontId="147" fillId="0" borderId="0"/>
    <xf numFmtId="0" fontId="139" fillId="0" borderId="0"/>
    <xf numFmtId="0" fontId="125" fillId="0" borderId="0"/>
    <xf numFmtId="0" fontId="139" fillId="0" borderId="0"/>
    <xf numFmtId="0" fontId="139" fillId="0" borderId="0"/>
    <xf numFmtId="0" fontId="125" fillId="0" borderId="0"/>
    <xf numFmtId="0" fontId="125" fillId="0" borderId="0"/>
    <xf numFmtId="0" fontId="125" fillId="0" borderId="0"/>
    <xf numFmtId="0" fontId="147" fillId="0" borderId="0"/>
    <xf numFmtId="0" fontId="139" fillId="0" borderId="0" applyFill="0"/>
    <xf numFmtId="0" fontId="139" fillId="0" borderId="0" applyFill="0"/>
    <xf numFmtId="0" fontId="139" fillId="0" borderId="0"/>
    <xf numFmtId="0" fontId="139" fillId="0" borderId="0"/>
    <xf numFmtId="0" fontId="139" fillId="0" borderId="0"/>
    <xf numFmtId="0" fontId="147" fillId="0" borderId="0"/>
    <xf numFmtId="0" fontId="238" fillId="0" borderId="0"/>
    <xf numFmtId="0" fontId="2" fillId="0" borderId="0"/>
    <xf numFmtId="0" fontId="139" fillId="23" borderId="7" applyNumberFormat="0" applyFont="0" applyAlignment="0" applyProtection="0"/>
    <xf numFmtId="0" fontId="140" fillId="20" borderId="8" applyNumberFormat="0" applyAlignment="0" applyProtection="0"/>
    <xf numFmtId="9" fontId="2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47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  <xf numFmtId="0" fontId="151" fillId="20" borderId="8" applyNumberFormat="0" applyAlignment="0" applyProtection="0"/>
    <xf numFmtId="0" fontId="152" fillId="7" borderId="1" applyNumberFormat="0" applyAlignment="0" applyProtection="0"/>
    <xf numFmtId="0" fontId="150" fillId="0" borderId="9" applyNumberFormat="0" applyFill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9" borderId="0" applyNumberFormat="0" applyBorder="0" applyAlignment="0" applyProtection="0"/>
    <xf numFmtId="0" fontId="153" fillId="4" borderId="0" applyNumberFormat="0" applyBorder="0" applyAlignment="0" applyProtection="0"/>
    <xf numFmtId="0" fontId="154" fillId="20" borderId="1" applyNumberFormat="0" applyAlignment="0" applyProtection="0"/>
    <xf numFmtId="0" fontId="155" fillId="21" borderId="2" applyNumberFormat="0" applyAlignment="0" applyProtection="0"/>
    <xf numFmtId="0" fontId="156" fillId="0" borderId="6" applyNumberFormat="0" applyFill="0" applyAlignment="0" applyProtection="0"/>
    <xf numFmtId="0" fontId="157" fillId="3" borderId="0" applyNumberFormat="0" applyBorder="0" applyAlignment="0" applyProtection="0"/>
    <xf numFmtId="42" fontId="139" fillId="0" borderId="0" applyFont="0" applyFill="0" applyBorder="0" applyAlignment="0" applyProtection="0"/>
    <xf numFmtId="44" fontId="139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22" borderId="0" applyNumberFormat="0" applyBorder="0" applyAlignment="0" applyProtection="0"/>
    <xf numFmtId="0" fontId="2" fillId="23" borderId="7" applyNumberFormat="0" applyFont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</cellStyleXfs>
  <cellXfs count="1309">
    <xf numFmtId="0" fontId="0" fillId="0" borderId="0" xfId="0"/>
    <xf numFmtId="0" fontId="4" fillId="0" borderId="10" xfId="0" applyFont="1" applyBorder="1"/>
    <xf numFmtId="0" fontId="1" fillId="0" borderId="11" xfId="0" applyFont="1" applyBorder="1" applyAlignment="1">
      <alignment horizontal="left"/>
    </xf>
    <xf numFmtId="0" fontId="7" fillId="24" borderId="12" xfId="0" applyFont="1" applyFill="1" applyBorder="1"/>
    <xf numFmtId="0" fontId="7" fillId="24" borderId="13" xfId="0" applyFont="1" applyFill="1" applyBorder="1"/>
    <xf numFmtId="0" fontId="7" fillId="24" borderId="14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/>
    <xf numFmtId="0" fontId="6" fillId="0" borderId="14" xfId="0" applyFont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31" fillId="0" borderId="0" xfId="0" applyFont="1"/>
    <xf numFmtId="0" fontId="33" fillId="0" borderId="0" xfId="0" applyFont="1" applyAlignment="1">
      <alignment horizontal="centerContinuous"/>
    </xf>
    <xf numFmtId="0" fontId="31" fillId="0" borderId="0" xfId="0" applyFont="1" applyFill="1"/>
    <xf numFmtId="0" fontId="31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Continuous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8" fillId="0" borderId="27" xfId="0" applyFont="1" applyBorder="1" applyAlignment="1">
      <alignment horizontal="centerContinuous"/>
    </xf>
    <xf numFmtId="0" fontId="29" fillId="0" borderId="27" xfId="0" applyFont="1" applyBorder="1" applyAlignment="1">
      <alignment horizontal="centerContinuous"/>
    </xf>
    <xf numFmtId="0" fontId="37" fillId="0" borderId="0" xfId="0" applyFont="1" applyBorder="1"/>
    <xf numFmtId="0" fontId="34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40" fillId="0" borderId="0" xfId="0" applyFont="1"/>
    <xf numFmtId="0" fontId="44" fillId="0" borderId="0" xfId="0" applyNumberFormat="1" applyFont="1" applyFill="1" applyBorder="1" applyAlignment="1">
      <alignment horizontal="centerContinuous"/>
    </xf>
    <xf numFmtId="0" fontId="45" fillId="0" borderId="0" xfId="0" applyFont="1" applyFill="1" applyBorder="1" applyAlignment="1">
      <alignment horizontal="centerContinuous"/>
    </xf>
    <xf numFmtId="0" fontId="40" fillId="25" borderId="0" xfId="0" applyFont="1" applyFill="1"/>
    <xf numFmtId="0" fontId="41" fillId="0" borderId="0" xfId="0" applyFont="1" applyAlignment="1">
      <alignment horizontal="center"/>
    </xf>
    <xf numFmtId="0" fontId="33" fillId="26" borderId="28" xfId="0" applyFont="1" applyFill="1" applyBorder="1" applyAlignment="1">
      <alignment horizontal="center"/>
    </xf>
    <xf numFmtId="0" fontId="34" fillId="26" borderId="29" xfId="0" applyFont="1" applyFill="1" applyBorder="1" applyAlignment="1"/>
    <xf numFmtId="0" fontId="34" fillId="26" borderId="30" xfId="0" applyFont="1" applyFill="1" applyBorder="1" applyAlignment="1"/>
    <xf numFmtId="0" fontId="36" fillId="26" borderId="29" xfId="0" applyFont="1" applyFill="1" applyBorder="1" applyAlignment="1">
      <alignment horizontal="centerContinuous"/>
    </xf>
    <xf numFmtId="0" fontId="29" fillId="26" borderId="31" xfId="0" applyFont="1" applyFill="1" applyBorder="1" applyAlignment="1">
      <alignment horizontal="centerContinuous"/>
    </xf>
    <xf numFmtId="0" fontId="46" fillId="0" borderId="0" xfId="0" applyFont="1" applyFill="1" applyBorder="1"/>
    <xf numFmtId="0" fontId="40" fillId="0" borderId="0" xfId="0" applyFont="1" applyFill="1"/>
    <xf numFmtId="0" fontId="33" fillId="26" borderId="32" xfId="0" applyFont="1" applyFill="1" applyBorder="1" applyAlignment="1">
      <alignment horizontal="center"/>
    </xf>
    <xf numFmtId="0" fontId="35" fillId="26" borderId="33" xfId="0" applyFont="1" applyFill="1" applyBorder="1" applyAlignment="1"/>
    <xf numFmtId="0" fontId="47" fillId="26" borderId="33" xfId="0" applyFont="1" applyFill="1" applyBorder="1" applyAlignment="1">
      <alignment horizontal="center"/>
    </xf>
    <xf numFmtId="0" fontId="47" fillId="26" borderId="34" xfId="0" applyFont="1" applyFill="1" applyBorder="1" applyAlignment="1">
      <alignment horizontal="center"/>
    </xf>
    <xf numFmtId="0" fontId="34" fillId="26" borderId="35" xfId="0" applyFont="1" applyFill="1" applyBorder="1" applyAlignment="1"/>
    <xf numFmtId="0" fontId="47" fillId="26" borderId="35" xfId="0" applyFont="1" applyFill="1" applyBorder="1" applyAlignment="1">
      <alignment horizontal="center"/>
    </xf>
    <xf numFmtId="0" fontId="47" fillId="26" borderId="36" xfId="0" applyFont="1" applyFill="1" applyBorder="1" applyAlignment="1">
      <alignment horizontal="center"/>
    </xf>
    <xf numFmtId="0" fontId="46" fillId="26" borderId="33" xfId="0" applyFont="1" applyFill="1" applyBorder="1" applyAlignment="1">
      <alignment horizontal="center"/>
    </xf>
    <xf numFmtId="0" fontId="46" fillId="26" borderId="34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37" fillId="0" borderId="0" xfId="0" applyFont="1" applyFill="1" applyBorder="1"/>
    <xf numFmtId="0" fontId="37" fillId="0" borderId="0" xfId="0" applyFont="1" applyFill="1" applyBorder="1" applyAlignment="1"/>
    <xf numFmtId="0" fontId="39" fillId="0" borderId="0" xfId="0" applyFont="1" applyFill="1" applyBorder="1"/>
    <xf numFmtId="0" fontId="39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0" fontId="37" fillId="0" borderId="38" xfId="0" applyFont="1" applyFill="1" applyBorder="1" applyAlignment="1">
      <alignment horizontal="center"/>
    </xf>
    <xf numFmtId="0" fontId="38" fillId="0" borderId="0" xfId="0" applyFont="1" applyAlignment="1">
      <alignment horizontal="centerContinuous"/>
    </xf>
    <xf numFmtId="0" fontId="49" fillId="0" borderId="0" xfId="0" applyFont="1"/>
    <xf numFmtId="0" fontId="14" fillId="0" borderId="0" xfId="0" applyFont="1" applyBorder="1" applyAlignment="1">
      <alignment horizontal="center"/>
    </xf>
    <xf numFmtId="0" fontId="25" fillId="0" borderId="39" xfId="0" applyFont="1" applyBorder="1"/>
    <xf numFmtId="0" fontId="12" fillId="0" borderId="40" xfId="0" applyFont="1" applyBorder="1" applyAlignment="1">
      <alignment horizontal="centerContinuous"/>
    </xf>
    <xf numFmtId="0" fontId="25" fillId="0" borderId="41" xfId="0" applyFont="1" applyBorder="1"/>
    <xf numFmtId="0" fontId="51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12" fillId="0" borderId="42" xfId="0" applyFont="1" applyBorder="1" applyAlignment="1">
      <alignment horizontal="centerContinuous"/>
    </xf>
    <xf numFmtId="0" fontId="12" fillId="0" borderId="43" xfId="0" applyFont="1" applyBorder="1" applyAlignment="1">
      <alignment horizontal="centerContinuous"/>
    </xf>
    <xf numFmtId="0" fontId="25" fillId="0" borderId="44" xfId="0" applyFont="1" applyBorder="1"/>
    <xf numFmtId="0" fontId="25" fillId="0" borderId="0" xfId="0" applyFont="1" applyFill="1"/>
    <xf numFmtId="0" fontId="11" fillId="0" borderId="0" xfId="0" applyFont="1" applyBorder="1" applyAlignment="1">
      <alignment horizontal="center"/>
    </xf>
    <xf numFmtId="0" fontId="25" fillId="0" borderId="0" xfId="0" applyFont="1" applyFill="1" applyAlignment="1"/>
    <xf numFmtId="0" fontId="53" fillId="0" borderId="0" xfId="0" applyFont="1" applyFill="1"/>
    <xf numFmtId="0" fontId="54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43" xfId="0" applyFont="1" applyBorder="1" applyAlignment="1">
      <alignment horizontal="centerContinuous"/>
    </xf>
    <xf numFmtId="0" fontId="11" fillId="0" borderId="43" xfId="0" applyFont="1" applyBorder="1" applyAlignment="1">
      <alignment horizontal="centerContinuous"/>
    </xf>
    <xf numFmtId="0" fontId="25" fillId="0" borderId="0" xfId="0" applyFont="1" applyFill="1" applyAlignment="1">
      <alignment horizontal="center"/>
    </xf>
    <xf numFmtId="0" fontId="63" fillId="0" borderId="0" xfId="0" applyFont="1"/>
    <xf numFmtId="0" fontId="25" fillId="0" borderId="0" xfId="0" applyFont="1" applyBorder="1"/>
    <xf numFmtId="0" fontId="4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70" fillId="0" borderId="45" xfId="0" applyFont="1" applyBorder="1"/>
    <xf numFmtId="0" fontId="72" fillId="0" borderId="0" xfId="0" applyNumberFormat="1" applyFont="1" applyFill="1" applyBorder="1" applyAlignment="1">
      <alignment horizontal="centerContinuous"/>
    </xf>
    <xf numFmtId="0" fontId="70" fillId="0" borderId="0" xfId="0" applyFont="1" applyFill="1" applyBorder="1" applyAlignment="1">
      <alignment horizontal="centerContinuous"/>
    </xf>
    <xf numFmtId="0" fontId="70" fillId="0" borderId="0" xfId="0" applyFont="1"/>
    <xf numFmtId="0" fontId="71" fillId="0" borderId="46" xfId="0" applyFont="1" applyBorder="1" applyAlignment="1">
      <alignment horizontal="centerContinuous"/>
    </xf>
    <xf numFmtId="0" fontId="70" fillId="0" borderId="47" xfId="0" applyFont="1" applyBorder="1"/>
    <xf numFmtId="0" fontId="73" fillId="26" borderId="48" xfId="0" applyFont="1" applyFill="1" applyBorder="1"/>
    <xf numFmtId="0" fontId="70" fillId="0" borderId="0" xfId="0" applyFont="1" applyFill="1"/>
    <xf numFmtId="0" fontId="73" fillId="26" borderId="49" xfId="0" applyFont="1" applyFill="1" applyBorder="1" applyAlignment="1">
      <alignment horizontal="center"/>
    </xf>
    <xf numFmtId="0" fontId="70" fillId="0" borderId="0" xfId="0" applyFont="1" applyFill="1" applyAlignment="1"/>
    <xf numFmtId="0" fontId="70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3" fillId="26" borderId="50" xfId="0" applyFont="1" applyFill="1" applyBorder="1"/>
    <xf numFmtId="0" fontId="73" fillId="26" borderId="50" xfId="0" applyFont="1" applyFill="1" applyBorder="1" applyAlignment="1">
      <alignment horizontal="centerContinuous"/>
    </xf>
    <xf numFmtId="0" fontId="71" fillId="26" borderId="50" xfId="0" applyFont="1" applyFill="1" applyBorder="1" applyAlignment="1">
      <alignment horizontal="centerContinuous"/>
    </xf>
    <xf numFmtId="0" fontId="73" fillId="26" borderId="51" xfId="0" applyFont="1" applyFill="1" applyBorder="1"/>
    <xf numFmtId="0" fontId="73" fillId="26" borderId="0" xfId="0" applyFont="1" applyFill="1" applyBorder="1" applyAlignment="1">
      <alignment horizontal="centerContinuous"/>
    </xf>
    <xf numFmtId="0" fontId="73" fillId="26" borderId="0" xfId="0" applyFont="1" applyFill="1" applyBorder="1" applyAlignment="1">
      <alignment horizontal="centerContinuous" vertical="justify" wrapText="1"/>
    </xf>
    <xf numFmtId="0" fontId="73" fillId="26" borderId="0" xfId="0" applyFont="1" applyFill="1" applyBorder="1" applyAlignment="1">
      <alignment horizontal="centerContinuous" vertical="justify"/>
    </xf>
    <xf numFmtId="0" fontId="71" fillId="26" borderId="0" xfId="0" applyFont="1" applyFill="1" applyBorder="1" applyAlignment="1">
      <alignment horizontal="centerContinuous"/>
    </xf>
    <xf numFmtId="0" fontId="73" fillId="26" borderId="52" xfId="0" applyFont="1" applyFill="1" applyBorder="1"/>
    <xf numFmtId="0" fontId="71" fillId="26" borderId="53" xfId="0" applyFont="1" applyFill="1" applyBorder="1" applyAlignment="1">
      <alignment horizontal="center"/>
    </xf>
    <xf numFmtId="0" fontId="71" fillId="26" borderId="54" xfId="0" applyFont="1" applyFill="1" applyBorder="1" applyAlignment="1">
      <alignment horizontal="center"/>
    </xf>
    <xf numFmtId="0" fontId="73" fillId="26" borderId="54" xfId="0" applyFont="1" applyFill="1" applyBorder="1" applyAlignment="1">
      <alignment horizontal="center"/>
    </xf>
    <xf numFmtId="0" fontId="73" fillId="26" borderId="55" xfId="0" applyFont="1" applyFill="1" applyBorder="1" applyAlignment="1">
      <alignment horizontal="center"/>
    </xf>
    <xf numFmtId="0" fontId="71" fillId="26" borderId="56" xfId="0" applyFont="1" applyFill="1" applyBorder="1" applyAlignment="1">
      <alignment horizontal="center"/>
    </xf>
    <xf numFmtId="0" fontId="71" fillId="26" borderId="57" xfId="0" applyFont="1" applyFill="1" applyBorder="1" applyAlignment="1">
      <alignment horizontal="center"/>
    </xf>
    <xf numFmtId="0" fontId="71" fillId="26" borderId="58" xfId="0" applyFont="1" applyFill="1" applyBorder="1" applyAlignment="1">
      <alignment horizontal="center"/>
    </xf>
    <xf numFmtId="0" fontId="73" fillId="26" borderId="59" xfId="0" applyFont="1" applyFill="1" applyBorder="1" applyAlignment="1">
      <alignment horizontal="center"/>
    </xf>
    <xf numFmtId="0" fontId="73" fillId="26" borderId="60" xfId="0" applyFont="1" applyFill="1" applyBorder="1" applyAlignment="1">
      <alignment horizontal="center"/>
    </xf>
    <xf numFmtId="0" fontId="73" fillId="26" borderId="61" xfId="0" applyFont="1" applyFill="1" applyBorder="1" applyAlignment="1">
      <alignment horizontal="center"/>
    </xf>
    <xf numFmtId="0" fontId="73" fillId="26" borderId="62" xfId="0" applyFont="1" applyFill="1" applyBorder="1" applyAlignment="1">
      <alignment horizontal="center"/>
    </xf>
    <xf numFmtId="0" fontId="76" fillId="0" borderId="0" xfId="0" applyFont="1"/>
    <xf numFmtId="0" fontId="14" fillId="0" borderId="37" xfId="0" applyFont="1" applyFill="1" applyBorder="1" applyAlignment="1">
      <alignment horizontal="center"/>
    </xf>
    <xf numFmtId="0" fontId="14" fillId="0" borderId="63" xfId="0" applyFont="1" applyFill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25" fillId="0" borderId="0" xfId="0" applyFont="1" applyFill="1" applyBorder="1"/>
    <xf numFmtId="0" fontId="15" fillId="0" borderId="0" xfId="0" applyFont="1" applyAlignment="1">
      <alignment horizontal="right"/>
    </xf>
    <xf numFmtId="0" fontId="62" fillId="0" borderId="0" xfId="0" applyFont="1" applyAlignment="1">
      <alignment horizontal="centerContinuous" wrapText="1"/>
    </xf>
    <xf numFmtId="0" fontId="80" fillId="0" borderId="0" xfId="0" applyFont="1" applyAlignment="1">
      <alignment horizontal="centerContinuous" wrapText="1"/>
    </xf>
    <xf numFmtId="0" fontId="81" fillId="0" borderId="0" xfId="0" applyFont="1"/>
    <xf numFmtId="0" fontId="14" fillId="0" borderId="37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0" fillId="0" borderId="0" xfId="0" applyBorder="1"/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85" fillId="24" borderId="0" xfId="0" applyFont="1" applyFill="1" applyBorder="1" applyAlignment="1">
      <alignment vertical="justify"/>
    </xf>
    <xf numFmtId="0" fontId="86" fillId="24" borderId="0" xfId="0" applyFont="1" applyFill="1" applyBorder="1" applyAlignment="1">
      <alignment vertical="justify"/>
    </xf>
    <xf numFmtId="0" fontId="49" fillId="0" borderId="0" xfId="0" applyFont="1" applyAlignment="1">
      <alignment vertical="center"/>
    </xf>
    <xf numFmtId="0" fontId="37" fillId="0" borderId="38" xfId="0" applyFont="1" applyFill="1" applyBorder="1"/>
    <xf numFmtId="0" fontId="37" fillId="0" borderId="0" xfId="0" applyFont="1" applyFill="1" applyBorder="1" applyAlignment="1">
      <alignment vertical="center"/>
    </xf>
    <xf numFmtId="0" fontId="95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" vertical="center"/>
    </xf>
    <xf numFmtId="0" fontId="96" fillId="0" borderId="0" xfId="0" applyFont="1" applyAlignment="1">
      <alignment vertical="center"/>
    </xf>
    <xf numFmtId="0" fontId="72" fillId="0" borderId="0" xfId="0" applyFont="1" applyFill="1" applyBorder="1" applyAlignment="1">
      <alignment horizontal="left"/>
    </xf>
    <xf numFmtId="0" fontId="54" fillId="0" borderId="0" xfId="0" applyFont="1" applyFill="1" applyBorder="1"/>
    <xf numFmtId="0" fontId="78" fillId="0" borderId="0" xfId="0" applyFont="1" applyFill="1" applyBorder="1"/>
    <xf numFmtId="0" fontId="25" fillId="0" borderId="0" xfId="0" applyFont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/>
    </xf>
    <xf numFmtId="0" fontId="98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91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37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96" fillId="0" borderId="66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97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vertical="center"/>
    </xf>
    <xf numFmtId="0" fontId="37" fillId="0" borderId="35" xfId="0" applyFont="1" applyFill="1" applyBorder="1" applyAlignment="1">
      <alignment horizontal="center"/>
    </xf>
    <xf numFmtId="0" fontId="74" fillId="26" borderId="60" xfId="0" applyFont="1" applyFill="1" applyBorder="1" applyAlignment="1">
      <alignment horizontal="center"/>
    </xf>
    <xf numFmtId="0" fontId="75" fillId="26" borderId="60" xfId="0" applyFont="1" applyFill="1" applyBorder="1" applyAlignment="1">
      <alignment horizontal="center"/>
    </xf>
    <xf numFmtId="0" fontId="74" fillId="26" borderId="67" xfId="0" applyFont="1" applyFill="1" applyBorder="1" applyAlignment="1">
      <alignment horizontal="center"/>
    </xf>
    <xf numFmtId="0" fontId="73" fillId="26" borderId="67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27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90" fillId="0" borderId="0" xfId="0" applyFont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 horizontal="centerContinuous" vertical="center"/>
    </xf>
    <xf numFmtId="0" fontId="40" fillId="0" borderId="68" xfId="0" applyFont="1" applyFill="1" applyBorder="1" applyAlignment="1">
      <alignment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100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9" fontId="70" fillId="0" borderId="0" xfId="80" applyFont="1" applyAlignment="1">
      <alignment vertical="center"/>
    </xf>
    <xf numFmtId="0" fontId="25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102" fillId="28" borderId="71" xfId="0" applyFont="1" applyFill="1" applyBorder="1" applyAlignment="1">
      <alignment horizontal="center" vertical="center"/>
    </xf>
    <xf numFmtId="0" fontId="103" fillId="28" borderId="72" xfId="0" applyFont="1" applyFill="1" applyBorder="1" applyAlignment="1">
      <alignment horizontal="center" vertical="center"/>
    </xf>
    <xf numFmtId="0" fontId="103" fillId="28" borderId="73" xfId="0" applyFont="1" applyFill="1" applyBorder="1" applyAlignment="1">
      <alignment horizontal="center" vertical="center"/>
    </xf>
    <xf numFmtId="0" fontId="103" fillId="28" borderId="74" xfId="0" applyFont="1" applyFill="1" applyBorder="1" applyAlignment="1">
      <alignment horizontal="center" vertical="center"/>
    </xf>
    <xf numFmtId="0" fontId="102" fillId="0" borderId="75" xfId="0" applyFont="1" applyBorder="1" applyAlignment="1">
      <alignment horizontal="left" vertical="center"/>
    </xf>
    <xf numFmtId="0" fontId="103" fillId="0" borderId="76" xfId="0" applyFont="1" applyBorder="1" applyAlignment="1">
      <alignment horizontal="right" vertical="center"/>
    </xf>
    <xf numFmtId="0" fontId="103" fillId="0" borderId="77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11" fillId="26" borderId="78" xfId="0" applyFont="1" applyFill="1" applyBorder="1"/>
    <xf numFmtId="0" fontId="50" fillId="26" borderId="79" xfId="0" applyFont="1" applyFill="1" applyBorder="1" applyAlignment="1">
      <alignment horizontal="center"/>
    </xf>
    <xf numFmtId="0" fontId="11" fillId="26" borderId="79" xfId="0" applyFont="1" applyFill="1" applyBorder="1"/>
    <xf numFmtId="0" fontId="11" fillId="26" borderId="79" xfId="0" applyFont="1" applyFill="1" applyBorder="1" applyAlignment="1">
      <alignment horizontal="center"/>
    </xf>
    <xf numFmtId="0" fontId="52" fillId="26" borderId="79" xfId="0" applyFont="1" applyFill="1" applyBorder="1" applyAlignment="1">
      <alignment horizontal="center"/>
    </xf>
    <xf numFmtId="0" fontId="52" fillId="26" borderId="80" xfId="0" applyFont="1" applyFill="1" applyBorder="1" applyAlignment="1">
      <alignment horizontal="center"/>
    </xf>
    <xf numFmtId="0" fontId="11" fillId="26" borderId="80" xfId="0" applyFont="1" applyFill="1" applyBorder="1" applyAlignment="1">
      <alignment horizontal="center"/>
    </xf>
    <xf numFmtId="0" fontId="50" fillId="26" borderId="81" xfId="0" applyFont="1" applyFill="1" applyBorder="1" applyAlignment="1">
      <alignment horizontal="centerContinuous"/>
    </xf>
    <xf numFmtId="0" fontId="52" fillId="26" borderId="81" xfId="0" applyFont="1" applyFill="1" applyBorder="1" applyAlignment="1">
      <alignment horizontal="centerContinuous"/>
    </xf>
    <xf numFmtId="0" fontId="50" fillId="26" borderId="81" xfId="0" applyFont="1" applyFill="1" applyBorder="1" applyAlignment="1">
      <alignment horizontal="center"/>
    </xf>
    <xf numFmtId="0" fontId="50" fillId="26" borderId="81" xfId="0" applyFont="1" applyFill="1" applyBorder="1" applyAlignment="1">
      <alignment horizontal="centerContinuous" vertical="justify" wrapText="1"/>
    </xf>
    <xf numFmtId="0" fontId="52" fillId="26" borderId="81" xfId="0" applyFont="1" applyFill="1" applyBorder="1"/>
    <xf numFmtId="0" fontId="50" fillId="26" borderId="82" xfId="0" applyFont="1" applyFill="1" applyBorder="1" applyAlignment="1">
      <alignment horizontal="center"/>
    </xf>
    <xf numFmtId="0" fontId="14" fillId="26" borderId="81" xfId="0" applyFont="1" applyFill="1" applyBorder="1" applyAlignment="1">
      <alignment horizontal="center"/>
    </xf>
    <xf numFmtId="0" fontId="52" fillId="26" borderId="81" xfId="0" applyFont="1" applyFill="1" applyBorder="1" applyAlignment="1">
      <alignment horizontal="center"/>
    </xf>
    <xf numFmtId="0" fontId="52" fillId="26" borderId="82" xfId="0" applyFont="1" applyFill="1" applyBorder="1" applyAlignment="1">
      <alignment horizontal="center"/>
    </xf>
    <xf numFmtId="0" fontId="52" fillId="26" borderId="83" xfId="0" applyFont="1" applyFill="1" applyBorder="1" applyAlignment="1">
      <alignment horizontal="center"/>
    </xf>
    <xf numFmtId="0" fontId="52" fillId="26" borderId="84" xfId="0" applyFont="1" applyFill="1" applyBorder="1" applyAlignment="1">
      <alignment horizontal="center"/>
    </xf>
    <xf numFmtId="0" fontId="52" fillId="26" borderId="85" xfId="0" applyFont="1" applyFill="1" applyBorder="1"/>
    <xf numFmtId="0" fontId="52" fillId="26" borderId="85" xfId="0" applyFont="1" applyFill="1" applyBorder="1" applyAlignment="1">
      <alignment horizontal="centerContinuous"/>
    </xf>
    <xf numFmtId="0" fontId="50" fillId="26" borderId="85" xfId="0" applyFont="1" applyFill="1" applyBorder="1" applyAlignment="1">
      <alignment horizontal="centerContinuous"/>
    </xf>
    <xf numFmtId="0" fontId="50" fillId="26" borderId="86" xfId="0" applyFont="1" applyFill="1" applyBorder="1" applyAlignment="1">
      <alignment horizontal="centerContinuous"/>
    </xf>
    <xf numFmtId="0" fontId="11" fillId="26" borderId="87" xfId="0" applyFont="1" applyFill="1" applyBorder="1" applyAlignment="1">
      <alignment horizontal="centerContinuous"/>
    </xf>
    <xf numFmtId="0" fontId="52" fillId="26" borderId="87" xfId="0" applyFont="1" applyFill="1" applyBorder="1" applyAlignment="1">
      <alignment horizontal="centerContinuous"/>
    </xf>
    <xf numFmtId="0" fontId="50" fillId="26" borderId="87" xfId="0" applyFont="1" applyFill="1" applyBorder="1" applyAlignment="1">
      <alignment horizontal="centerContinuous"/>
    </xf>
    <xf numFmtId="0" fontId="52" fillId="26" borderId="88" xfId="0" applyFont="1" applyFill="1" applyBorder="1"/>
    <xf numFmtId="0" fontId="11" fillId="26" borderId="85" xfId="0" applyFont="1" applyFill="1" applyBorder="1"/>
    <xf numFmtId="0" fontId="11" fillId="26" borderId="87" xfId="0" applyFont="1" applyFill="1" applyBorder="1" applyAlignment="1">
      <alignment horizontal="centerContinuous" vertical="justify" wrapText="1"/>
    </xf>
    <xf numFmtId="0" fontId="21" fillId="0" borderId="89" xfId="0" applyFont="1" applyBorder="1" applyAlignment="1">
      <alignment horizontal="center" vertical="center"/>
    </xf>
    <xf numFmtId="0" fontId="21" fillId="0" borderId="89" xfId="0" applyFont="1" applyFill="1" applyBorder="1" applyAlignment="1">
      <alignment horizontal="center"/>
    </xf>
    <xf numFmtId="0" fontId="52" fillId="26" borderId="90" xfId="0" applyFont="1" applyFill="1" applyBorder="1"/>
    <xf numFmtId="0" fontId="50" fillId="26" borderId="90" xfId="0" applyFont="1" applyFill="1" applyBorder="1" applyAlignment="1">
      <alignment horizontal="center"/>
    </xf>
    <xf numFmtId="0" fontId="52" fillId="26" borderId="90" xfId="0" applyFont="1" applyFill="1" applyBorder="1" applyAlignment="1">
      <alignment horizontal="center"/>
    </xf>
    <xf numFmtId="0" fontId="52" fillId="26" borderId="91" xfId="0" applyFont="1" applyFill="1" applyBorder="1" applyAlignment="1">
      <alignment horizontal="center"/>
    </xf>
    <xf numFmtId="0" fontId="11" fillId="26" borderId="92" xfId="0" applyFont="1" applyFill="1" applyBorder="1"/>
    <xf numFmtId="0" fontId="50" fillId="26" borderId="82" xfId="0" applyFont="1" applyFill="1" applyBorder="1" applyAlignment="1">
      <alignment horizontal="centerContinuous"/>
    </xf>
    <xf numFmtId="0" fontId="52" fillId="26" borderId="93" xfId="0" applyFont="1" applyFill="1" applyBorder="1" applyAlignment="1">
      <alignment horizontal="centerContinuous"/>
    </xf>
    <xf numFmtId="0" fontId="50" fillId="26" borderId="94" xfId="0" applyFont="1" applyFill="1" applyBorder="1" applyAlignment="1">
      <alignment horizontal="center"/>
    </xf>
    <xf numFmtId="0" fontId="52" fillId="26" borderId="94" xfId="0" applyFont="1" applyFill="1" applyBorder="1" applyAlignment="1">
      <alignment horizontal="center"/>
    </xf>
    <xf numFmtId="0" fontId="52" fillId="26" borderId="95" xfId="0" applyFont="1" applyFill="1" applyBorder="1" applyAlignment="1">
      <alignment horizontal="center"/>
    </xf>
    <xf numFmtId="0" fontId="14" fillId="26" borderId="96" xfId="0" applyFont="1" applyFill="1" applyBorder="1" applyAlignment="1">
      <alignment horizontal="left"/>
    </xf>
    <xf numFmtId="0" fontId="50" fillId="26" borderId="96" xfId="0" applyFont="1" applyFill="1" applyBorder="1" applyAlignment="1">
      <alignment horizontal="center"/>
    </xf>
    <xf numFmtId="0" fontId="14" fillId="26" borderId="96" xfId="0" applyFont="1" applyFill="1" applyBorder="1" applyAlignment="1">
      <alignment horizontal="center"/>
    </xf>
    <xf numFmtId="0" fontId="52" fillId="26" borderId="97" xfId="0" applyFont="1" applyFill="1" applyBorder="1" applyAlignment="1">
      <alignment horizontal="center"/>
    </xf>
    <xf numFmtId="0" fontId="14" fillId="26" borderId="98" xfId="0" applyFont="1" applyFill="1" applyBorder="1" applyAlignment="1">
      <alignment horizontal="left"/>
    </xf>
    <xf numFmtId="0" fontId="11" fillId="26" borderId="94" xfId="0" applyFont="1" applyFill="1" applyBorder="1" applyAlignment="1">
      <alignment horizontal="center"/>
    </xf>
    <xf numFmtId="0" fontId="50" fillId="26" borderId="99" xfId="0" applyFont="1" applyFill="1" applyBorder="1" applyAlignment="1">
      <alignment horizontal="centerContinuous"/>
    </xf>
    <xf numFmtId="0" fontId="11" fillId="26" borderId="93" xfId="0" applyFont="1" applyFill="1" applyBorder="1" applyAlignment="1">
      <alignment horizontal="centerContinuous"/>
    </xf>
    <xf numFmtId="0" fontId="14" fillId="26" borderId="94" xfId="0" applyFont="1" applyFill="1" applyBorder="1" applyAlignment="1">
      <alignment horizontal="center"/>
    </xf>
    <xf numFmtId="0" fontId="52" fillId="26" borderId="96" xfId="0" applyFont="1" applyFill="1" applyBorder="1" applyAlignment="1">
      <alignment horizontal="center"/>
    </xf>
    <xf numFmtId="0" fontId="52" fillId="26" borderId="98" xfId="0" applyFont="1" applyFill="1" applyBorder="1" applyAlignment="1">
      <alignment horizontal="center"/>
    </xf>
    <xf numFmtId="0" fontId="21" fillId="0" borderId="100" xfId="0" applyFont="1" applyFill="1" applyBorder="1" applyAlignment="1">
      <alignment horizontal="center"/>
    </xf>
    <xf numFmtId="0" fontId="50" fillId="26" borderId="94" xfId="0" applyFont="1" applyFill="1" applyBorder="1" applyAlignment="1">
      <alignment horizontal="centerContinuous" vertical="justify"/>
    </xf>
    <xf numFmtId="0" fontId="14" fillId="26" borderId="101" xfId="0" applyFont="1" applyFill="1" applyBorder="1" applyAlignment="1">
      <alignment horizontal="centerContinuous" vertical="justify"/>
    </xf>
    <xf numFmtId="0" fontId="21" fillId="0" borderId="88" xfId="0" applyFont="1" applyFill="1" applyBorder="1" applyAlignment="1">
      <alignment horizontal="center" vertical="center"/>
    </xf>
    <xf numFmtId="0" fontId="21" fillId="0" borderId="102" xfId="0" applyFont="1" applyFill="1" applyBorder="1" applyAlignment="1">
      <alignment horizontal="center" vertical="center"/>
    </xf>
    <xf numFmtId="0" fontId="21" fillId="0" borderId="103" xfId="0" applyFont="1" applyFill="1" applyBorder="1" applyAlignment="1">
      <alignment horizontal="center" vertical="center"/>
    </xf>
    <xf numFmtId="0" fontId="21" fillId="0" borderId="104" xfId="0" applyFont="1" applyFill="1" applyBorder="1" applyAlignment="1">
      <alignment horizontal="center" vertical="center"/>
    </xf>
    <xf numFmtId="0" fontId="21" fillId="0" borderId="105" xfId="0" applyFont="1" applyFill="1" applyBorder="1" applyAlignment="1">
      <alignment horizontal="center" vertical="center"/>
    </xf>
    <xf numFmtId="0" fontId="21" fillId="0" borderId="106" xfId="0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89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21" fillId="0" borderId="100" xfId="0" applyFont="1" applyFill="1" applyBorder="1" applyAlignment="1">
      <alignment horizontal="center" vertical="center"/>
    </xf>
    <xf numFmtId="0" fontId="21" fillId="0" borderId="110" xfId="0" applyFont="1" applyFill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12" xfId="0" applyFont="1" applyFill="1" applyBorder="1" applyAlignment="1">
      <alignment horizontal="center"/>
    </xf>
    <xf numFmtId="0" fontId="21" fillId="0" borderId="108" xfId="0" applyFont="1" applyFill="1" applyBorder="1" applyAlignment="1">
      <alignment horizontal="center"/>
    </xf>
    <xf numFmtId="0" fontId="21" fillId="0" borderId="109" xfId="0" applyFont="1" applyFill="1" applyBorder="1" applyAlignment="1">
      <alignment horizontal="center"/>
    </xf>
    <xf numFmtId="0" fontId="21" fillId="0" borderId="110" xfId="0" applyFont="1" applyFill="1" applyBorder="1" applyAlignment="1">
      <alignment horizontal="center"/>
    </xf>
    <xf numFmtId="0" fontId="21" fillId="0" borderId="113" xfId="0" applyFont="1" applyFill="1" applyBorder="1" applyAlignment="1">
      <alignment horizontal="center"/>
    </xf>
    <xf numFmtId="0" fontId="21" fillId="0" borderId="90" xfId="0" applyFont="1" applyFill="1" applyBorder="1" applyAlignment="1">
      <alignment horizontal="center"/>
    </xf>
    <xf numFmtId="0" fontId="21" fillId="0" borderId="114" xfId="0" applyFont="1" applyBorder="1" applyAlignment="1">
      <alignment horizontal="center"/>
    </xf>
    <xf numFmtId="0" fontId="21" fillId="0" borderId="108" xfId="0" applyFont="1" applyBorder="1" applyAlignment="1">
      <alignment horizontal="center"/>
    </xf>
    <xf numFmtId="0" fontId="21" fillId="0" borderId="89" xfId="0" applyFont="1" applyBorder="1" applyAlignment="1">
      <alignment horizontal="center"/>
    </xf>
    <xf numFmtId="0" fontId="21" fillId="0" borderId="109" xfId="0" applyFont="1" applyBorder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110" xfId="0" applyFont="1" applyBorder="1" applyAlignment="1">
      <alignment horizontal="center"/>
    </xf>
    <xf numFmtId="0" fontId="21" fillId="0" borderId="90" xfId="0" applyFont="1" applyBorder="1" applyAlignment="1">
      <alignment horizontal="center"/>
    </xf>
    <xf numFmtId="0" fontId="21" fillId="0" borderId="115" xfId="0" applyFont="1" applyFill="1" applyBorder="1" applyAlignment="1">
      <alignment horizontal="center"/>
    </xf>
    <xf numFmtId="0" fontId="21" fillId="0" borderId="11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/>
    </xf>
    <xf numFmtId="0" fontId="21" fillId="0" borderId="117" xfId="0" applyFont="1" applyBorder="1" applyAlignment="1">
      <alignment horizontal="center"/>
    </xf>
    <xf numFmtId="0" fontId="21" fillId="0" borderId="118" xfId="0" applyFont="1" applyBorder="1" applyAlignment="1">
      <alignment horizontal="center"/>
    </xf>
    <xf numFmtId="0" fontId="21" fillId="0" borderId="119" xfId="0" applyFont="1" applyBorder="1" applyAlignment="1">
      <alignment horizontal="center"/>
    </xf>
    <xf numFmtId="0" fontId="21" fillId="0" borderId="120" xfId="0" applyFont="1" applyBorder="1" applyAlignment="1">
      <alignment horizontal="center"/>
    </xf>
    <xf numFmtId="0" fontId="21" fillId="0" borderId="77" xfId="0" applyFont="1" applyBorder="1" applyAlignment="1">
      <alignment horizontal="center"/>
    </xf>
    <xf numFmtId="0" fontId="21" fillId="0" borderId="121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50" fillId="26" borderId="122" xfId="0" applyFont="1" applyFill="1" applyBorder="1" applyAlignment="1">
      <alignment horizontal="centerContinuous"/>
    </xf>
    <xf numFmtId="0" fontId="50" fillId="26" borderId="101" xfId="0" applyFont="1" applyFill="1" applyBorder="1" applyAlignment="1">
      <alignment horizontal="centerContinuous"/>
    </xf>
    <xf numFmtId="0" fontId="51" fillId="0" borderId="0" xfId="0" applyFont="1" applyFill="1" applyBorder="1" applyAlignment="1">
      <alignment horizontal="left" vertical="center"/>
    </xf>
    <xf numFmtId="0" fontId="37" fillId="0" borderId="123" xfId="0" applyFont="1" applyFill="1" applyBorder="1" applyAlignment="1">
      <alignment horizontal="center"/>
    </xf>
    <xf numFmtId="0" fontId="37" fillId="0" borderId="124" xfId="0" applyFont="1" applyFill="1" applyBorder="1" applyAlignment="1">
      <alignment horizontal="center"/>
    </xf>
    <xf numFmtId="0" fontId="89" fillId="0" borderId="125" xfId="0" applyFont="1" applyFill="1" applyBorder="1" applyAlignment="1">
      <alignment horizontal="center" vertical="center"/>
    </xf>
    <xf numFmtId="0" fontId="37" fillId="0" borderId="126" xfId="0" applyFont="1" applyFill="1" applyBorder="1" applyAlignment="1">
      <alignment horizontal="center"/>
    </xf>
    <xf numFmtId="0" fontId="37" fillId="0" borderId="127" xfId="0" applyFont="1" applyFill="1" applyBorder="1" applyAlignment="1">
      <alignment horizontal="center" vertical="center"/>
    </xf>
    <xf numFmtId="0" fontId="37" fillId="0" borderId="128" xfId="0" applyFont="1" applyFill="1" applyBorder="1" applyAlignment="1">
      <alignment horizontal="center"/>
    </xf>
    <xf numFmtId="0" fontId="37" fillId="0" borderId="125" xfId="0" applyFont="1" applyFill="1" applyBorder="1" applyAlignment="1">
      <alignment horizontal="center"/>
    </xf>
    <xf numFmtId="0" fontId="37" fillId="0" borderId="129" xfId="0" applyFont="1" applyFill="1" applyBorder="1" applyAlignment="1">
      <alignment horizontal="center"/>
    </xf>
    <xf numFmtId="0" fontId="14" fillId="0" borderId="125" xfId="0" applyFont="1" applyFill="1" applyBorder="1" applyAlignment="1">
      <alignment horizontal="center"/>
    </xf>
    <xf numFmtId="0" fontId="14" fillId="0" borderId="125" xfId="0" applyFont="1" applyFill="1" applyBorder="1" applyAlignment="1">
      <alignment horizontal="center" vertical="center"/>
    </xf>
    <xf numFmtId="0" fontId="39" fillId="0" borderId="127" xfId="0" applyFont="1" applyFill="1" applyBorder="1" applyAlignment="1">
      <alignment horizontal="center" vertical="center"/>
    </xf>
    <xf numFmtId="0" fontId="39" fillId="0" borderId="128" xfId="0" applyFont="1" applyFill="1" applyBorder="1" applyAlignment="1">
      <alignment horizontal="center"/>
    </xf>
    <xf numFmtId="0" fontId="39" fillId="0" borderId="129" xfId="0" applyFont="1" applyFill="1" applyBorder="1" applyAlignment="1">
      <alignment horizontal="center"/>
    </xf>
    <xf numFmtId="0" fontId="39" fillId="0" borderId="125" xfId="0" applyFont="1" applyFill="1" applyBorder="1" applyAlignment="1">
      <alignment horizontal="center"/>
    </xf>
    <xf numFmtId="0" fontId="37" fillId="0" borderId="37" xfId="0" applyFont="1" applyFill="1" applyBorder="1" applyAlignment="1"/>
    <xf numFmtId="0" fontId="68" fillId="0" borderId="125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37" fillId="0" borderId="130" xfId="0" applyFont="1" applyFill="1" applyBorder="1" applyAlignment="1">
      <alignment horizontal="center" vertical="center"/>
    </xf>
    <xf numFmtId="0" fontId="37" fillId="0" borderId="131" xfId="0" applyFont="1" applyFill="1" applyBorder="1" applyAlignment="1">
      <alignment horizontal="center"/>
    </xf>
    <xf numFmtId="0" fontId="37" fillId="0" borderId="132" xfId="0" applyFont="1" applyFill="1" applyBorder="1" applyAlignment="1">
      <alignment horizontal="center"/>
    </xf>
    <xf numFmtId="0" fontId="14" fillId="0" borderId="132" xfId="0" applyFont="1" applyFill="1" applyBorder="1" applyAlignment="1">
      <alignment horizontal="center"/>
    </xf>
    <xf numFmtId="0" fontId="14" fillId="0" borderId="132" xfId="0" applyFont="1" applyFill="1" applyBorder="1" applyAlignment="1">
      <alignment horizontal="center" vertical="center"/>
    </xf>
    <xf numFmtId="0" fontId="37" fillId="0" borderId="133" xfId="0" applyFont="1" applyFill="1" applyBorder="1" applyAlignment="1">
      <alignment horizontal="center"/>
    </xf>
    <xf numFmtId="0" fontId="34" fillId="26" borderId="48" xfId="0" applyFont="1" applyFill="1" applyBorder="1" applyAlignment="1">
      <alignment horizontal="centerContinuous"/>
    </xf>
    <xf numFmtId="0" fontId="34" fillId="26" borderId="50" xfId="0" applyFont="1" applyFill="1" applyBorder="1" applyAlignment="1">
      <alignment horizontal="centerContinuous"/>
    </xf>
    <xf numFmtId="0" fontId="35" fillId="26" borderId="134" xfId="0" applyFont="1" applyFill="1" applyBorder="1" applyAlignment="1">
      <alignment horizontal="center"/>
    </xf>
    <xf numFmtId="0" fontId="34" fillId="26" borderId="135" xfId="0" applyFont="1" applyFill="1" applyBorder="1" applyAlignment="1">
      <alignment horizontal="center"/>
    </xf>
    <xf numFmtId="0" fontId="35" fillId="26" borderId="135" xfId="0" applyFont="1" applyFill="1" applyBorder="1" applyAlignment="1">
      <alignment horizontal="center"/>
    </xf>
    <xf numFmtId="0" fontId="40" fillId="26" borderId="50" xfId="0" applyFont="1" applyFill="1" applyBorder="1" applyAlignment="1">
      <alignment horizontal="centerContinuous"/>
    </xf>
    <xf numFmtId="0" fontId="34" fillId="26" borderId="52" xfId="0" applyFont="1" applyFill="1" applyBorder="1" applyAlignment="1">
      <alignment horizontal="center"/>
    </xf>
    <xf numFmtId="0" fontId="34" fillId="26" borderId="136" xfId="0" applyFont="1" applyFill="1" applyBorder="1" applyAlignment="1">
      <alignment horizontal="centerContinuous"/>
    </xf>
    <xf numFmtId="0" fontId="34" fillId="26" borderId="134" xfId="0" applyFont="1" applyFill="1" applyBorder="1" applyAlignment="1">
      <alignment horizontal="center"/>
    </xf>
    <xf numFmtId="0" fontId="105" fillId="26" borderId="33" xfId="0" applyFont="1" applyFill="1" applyBorder="1" applyAlignment="1"/>
    <xf numFmtId="0" fontId="106" fillId="26" borderId="137" xfId="0" applyFont="1" applyFill="1" applyBorder="1" applyAlignment="1">
      <alignment horizontal="center"/>
    </xf>
    <xf numFmtId="0" fontId="105" fillId="26" borderId="134" xfId="0" applyFont="1" applyFill="1" applyBorder="1" applyAlignment="1">
      <alignment horizontal="center"/>
    </xf>
    <xf numFmtId="0" fontId="105" fillId="26" borderId="135" xfId="0" applyFont="1" applyFill="1" applyBorder="1" applyAlignment="1">
      <alignment horizontal="center"/>
    </xf>
    <xf numFmtId="0" fontId="21" fillId="0" borderId="1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2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/>
    </xf>
    <xf numFmtId="0" fontId="14" fillId="0" borderId="126" xfId="0" applyFont="1" applyBorder="1" applyAlignment="1">
      <alignment horizontal="center"/>
    </xf>
    <xf numFmtId="0" fontId="23" fillId="0" borderId="89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/>
    </xf>
    <xf numFmtId="0" fontId="23" fillId="0" borderId="89" xfId="0" applyFont="1" applyFill="1" applyBorder="1" applyAlignment="1">
      <alignment horizontal="center"/>
    </xf>
    <xf numFmtId="0" fontId="23" fillId="0" borderId="89" xfId="0" applyFont="1" applyBorder="1" applyAlignment="1">
      <alignment horizontal="center"/>
    </xf>
    <xf numFmtId="0" fontId="23" fillId="0" borderId="139" xfId="0" applyFont="1" applyBorder="1" applyAlignment="1">
      <alignment horizontal="center"/>
    </xf>
    <xf numFmtId="0" fontId="101" fillId="0" borderId="37" xfId="0" applyFont="1" applyFill="1" applyBorder="1" applyAlignment="1">
      <alignment horizontal="center"/>
    </xf>
    <xf numFmtId="0" fontId="101" fillId="0" borderId="37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49" fillId="0" borderId="140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justify"/>
    </xf>
    <xf numFmtId="0" fontId="101" fillId="0" borderId="37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101" fillId="0" borderId="141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31" fillId="0" borderId="142" xfId="0" applyFont="1" applyBorder="1"/>
    <xf numFmtId="0" fontId="31" fillId="0" borderId="0" xfId="0" applyFont="1" applyBorder="1"/>
    <xf numFmtId="0" fontId="32" fillId="0" borderId="0" xfId="0" applyFont="1" applyBorder="1" applyAlignment="1">
      <alignment horizontal="centerContinuous"/>
    </xf>
    <xf numFmtId="0" fontId="33" fillId="0" borderId="0" xfId="0" applyFont="1" applyBorder="1" applyAlignment="1">
      <alignment horizontal="centerContinuous"/>
    </xf>
    <xf numFmtId="0" fontId="21" fillId="0" borderId="143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9" fillId="0" borderId="14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14" fillId="0" borderId="64" xfId="0" applyFont="1" applyBorder="1" applyAlignment="1">
      <alignment horizontal="center" vertical="justify"/>
    </xf>
    <xf numFmtId="0" fontId="14" fillId="0" borderId="64" xfId="0" applyFont="1" applyBorder="1" applyAlignment="1">
      <alignment horizontal="center"/>
    </xf>
    <xf numFmtId="0" fontId="14" fillId="0" borderId="64" xfId="0" applyFont="1" applyFill="1" applyBorder="1" applyAlignment="1">
      <alignment horizontal="center" vertical="center"/>
    </xf>
    <xf numFmtId="0" fontId="14" fillId="0" borderId="145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horizontal="center" vertical="center"/>
    </xf>
    <xf numFmtId="0" fontId="48" fillId="0" borderId="147" xfId="0" applyFont="1" applyFill="1" applyBorder="1" applyAlignment="1">
      <alignment horizontal="center" vertical="center"/>
    </xf>
    <xf numFmtId="0" fontId="21" fillId="0" borderId="147" xfId="0" applyFont="1" applyBorder="1" applyAlignment="1">
      <alignment horizontal="center" vertical="justify"/>
    </xf>
    <xf numFmtId="0" fontId="14" fillId="0" borderId="147" xfId="0" applyFont="1" applyFill="1" applyBorder="1" applyAlignment="1">
      <alignment horizontal="center"/>
    </xf>
    <xf numFmtId="0" fontId="14" fillId="0" borderId="147" xfId="0" applyFont="1" applyBorder="1" applyAlignment="1">
      <alignment horizontal="center"/>
    </xf>
    <xf numFmtId="0" fontId="14" fillId="0" borderId="147" xfId="0" applyFont="1" applyFill="1" applyBorder="1" applyAlignment="1">
      <alignment horizontal="center" vertical="center"/>
    </xf>
    <xf numFmtId="0" fontId="14" fillId="0" borderId="148" xfId="0" applyFont="1" applyFill="1" applyBorder="1" applyAlignment="1">
      <alignment horizontal="center" vertical="center"/>
    </xf>
    <xf numFmtId="0" fontId="21" fillId="0" borderId="149" xfId="0" applyFont="1" applyFill="1" applyBorder="1" applyAlignment="1">
      <alignment horizontal="center" vertical="center"/>
    </xf>
    <xf numFmtId="0" fontId="48" fillId="0" borderId="150" xfId="0" applyFont="1" applyFill="1" applyBorder="1" applyAlignment="1">
      <alignment horizontal="center" vertical="center"/>
    </xf>
    <xf numFmtId="0" fontId="48" fillId="0" borderId="150" xfId="0" applyFont="1" applyBorder="1" applyAlignment="1">
      <alignment horizontal="center" vertical="center"/>
    </xf>
    <xf numFmtId="0" fontId="48" fillId="0" borderId="150" xfId="0" applyFont="1" applyFill="1" applyBorder="1" applyAlignment="1">
      <alignment horizontal="center"/>
    </xf>
    <xf numFmtId="0" fontId="48" fillId="0" borderId="150" xfId="0" applyFont="1" applyBorder="1" applyAlignment="1">
      <alignment horizontal="center"/>
    </xf>
    <xf numFmtId="0" fontId="21" fillId="0" borderId="150" xfId="0" applyFont="1" applyFill="1" applyBorder="1" applyAlignment="1">
      <alignment horizontal="center" vertical="center"/>
    </xf>
    <xf numFmtId="0" fontId="21" fillId="0" borderId="151" xfId="0" applyFont="1" applyFill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10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/>
    <xf numFmtId="0" fontId="9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49" fillId="0" borderId="143" xfId="0" applyFont="1" applyFill="1" applyBorder="1" applyAlignment="1">
      <alignment horizontal="center" vertical="center"/>
    </xf>
    <xf numFmtId="0" fontId="14" fillId="0" borderId="63" xfId="0" applyFont="1" applyBorder="1" applyAlignment="1">
      <alignment horizontal="center" vertical="justify"/>
    </xf>
    <xf numFmtId="0" fontId="37" fillId="0" borderId="63" xfId="0" applyFont="1" applyFill="1" applyBorder="1" applyAlignment="1">
      <alignment horizontal="center"/>
    </xf>
    <xf numFmtId="0" fontId="37" fillId="0" borderId="63" xfId="0" applyFont="1" applyBorder="1" applyAlignment="1">
      <alignment horizontal="center"/>
    </xf>
    <xf numFmtId="0" fontId="21" fillId="0" borderId="63" xfId="0" applyFont="1" applyFill="1" applyBorder="1" applyAlignment="1">
      <alignment horizontal="center" vertical="center"/>
    </xf>
    <xf numFmtId="0" fontId="101" fillId="0" borderId="152" xfId="0" applyFont="1" applyFill="1" applyBorder="1" applyAlignment="1">
      <alignment horizontal="center" vertical="center"/>
    </xf>
    <xf numFmtId="0" fontId="34" fillId="26" borderId="126" xfId="0" applyFont="1" applyFill="1" applyBorder="1"/>
    <xf numFmtId="0" fontId="35" fillId="26" borderId="126" xfId="0" applyFont="1" applyFill="1" applyBorder="1" applyAlignment="1">
      <alignment horizontal="center"/>
    </xf>
    <xf numFmtId="0" fontId="37" fillId="26" borderId="126" xfId="0" applyFont="1" applyFill="1" applyBorder="1" applyAlignment="1">
      <alignment horizontal="center"/>
    </xf>
    <xf numFmtId="0" fontId="21" fillId="0" borderId="126" xfId="0" applyFont="1" applyFill="1" applyBorder="1" applyAlignment="1">
      <alignment horizontal="center" vertical="center"/>
    </xf>
    <xf numFmtId="0" fontId="48" fillId="0" borderId="126" xfId="0" applyFont="1" applyFill="1" applyBorder="1" applyAlignment="1">
      <alignment horizontal="center" vertical="center"/>
    </xf>
    <xf numFmtId="0" fontId="21" fillId="0" borderId="126" xfId="0" applyFont="1" applyBorder="1" applyAlignment="1">
      <alignment horizontal="center" vertical="justify"/>
    </xf>
    <xf numFmtId="0" fontId="48" fillId="0" borderId="126" xfId="0" applyFont="1" applyFill="1" applyBorder="1" applyAlignment="1">
      <alignment horizontal="center"/>
    </xf>
    <xf numFmtId="0" fontId="48" fillId="0" borderId="126" xfId="0" applyFont="1" applyBorder="1" applyAlignment="1">
      <alignment horizontal="center"/>
    </xf>
    <xf numFmtId="17" fontId="21" fillId="0" borderId="126" xfId="0" applyNumberFormat="1" applyFont="1" applyFill="1" applyBorder="1" applyAlignment="1">
      <alignment horizontal="center" vertical="center"/>
    </xf>
    <xf numFmtId="0" fontId="106" fillId="26" borderId="153" xfId="0" applyFont="1" applyFill="1" applyBorder="1" applyAlignment="1">
      <alignment horizontal="center"/>
    </xf>
    <xf numFmtId="0" fontId="105" fillId="26" borderId="154" xfId="0" applyFont="1" applyFill="1" applyBorder="1" applyAlignment="1"/>
    <xf numFmtId="0" fontId="46" fillId="26" borderId="154" xfId="0" applyFont="1" applyFill="1" applyBorder="1" applyAlignment="1">
      <alignment horizontal="center"/>
    </xf>
    <xf numFmtId="0" fontId="46" fillId="26" borderId="155" xfId="0" applyFont="1" applyFill="1" applyBorder="1" applyAlignment="1"/>
    <xf numFmtId="0" fontId="68" fillId="0" borderId="125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3" xfId="0" applyFont="1" applyFill="1" applyBorder="1" applyAlignment="1">
      <alignment horizontal="center" vertical="center"/>
    </xf>
    <xf numFmtId="0" fontId="21" fillId="0" borderId="126" xfId="0" applyFont="1" applyBorder="1" applyAlignment="1">
      <alignment horizontal="center"/>
    </xf>
    <xf numFmtId="0" fontId="109" fillId="0" borderId="12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27" borderId="37" xfId="0" applyFont="1" applyFill="1" applyBorder="1" applyAlignment="1">
      <alignment horizontal="center"/>
    </xf>
    <xf numFmtId="0" fontId="14" fillId="26" borderId="62" xfId="0" applyFont="1" applyFill="1" applyBorder="1" applyAlignment="1">
      <alignment horizontal="center"/>
    </xf>
    <xf numFmtId="0" fontId="21" fillId="0" borderId="156" xfId="0" applyFont="1" applyFill="1" applyBorder="1" applyAlignment="1">
      <alignment horizontal="center" vertical="center"/>
    </xf>
    <xf numFmtId="0" fontId="21" fillId="0" borderId="157" xfId="0" applyFont="1" applyFill="1" applyBorder="1" applyAlignment="1">
      <alignment horizontal="center" vertical="center"/>
    </xf>
    <xf numFmtId="0" fontId="21" fillId="0" borderId="125" xfId="0" applyFont="1" applyFill="1" applyBorder="1" applyAlignment="1">
      <alignment horizontal="center"/>
    </xf>
    <xf numFmtId="0" fontId="21" fillId="0" borderId="125" xfId="0" applyFont="1" applyBorder="1" applyAlignment="1">
      <alignment horizontal="center" vertical="center"/>
    </xf>
    <xf numFmtId="0" fontId="21" fillId="0" borderId="125" xfId="0" applyFont="1" applyBorder="1" applyAlignment="1">
      <alignment horizontal="center"/>
    </xf>
    <xf numFmtId="0" fontId="21" fillId="0" borderId="158" xfId="0" applyFont="1" applyBorder="1" applyAlignment="1">
      <alignment horizontal="center"/>
    </xf>
    <xf numFmtId="0" fontId="21" fillId="0" borderId="159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/>
    </xf>
    <xf numFmtId="0" fontId="23" fillId="0" borderId="103" xfId="0" applyFont="1" applyFill="1" applyBorder="1" applyAlignment="1">
      <alignment horizontal="center" vertical="center"/>
    </xf>
    <xf numFmtId="0" fontId="23" fillId="0" borderId="89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23" fillId="0" borderId="104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 vertical="center"/>
    </xf>
    <xf numFmtId="0" fontId="23" fillId="0" borderId="109" xfId="0" applyFont="1" applyBorder="1" applyAlignment="1">
      <alignment horizontal="center"/>
    </xf>
    <xf numFmtId="0" fontId="12" fillId="26" borderId="79" xfId="0" applyFont="1" applyFill="1" applyBorder="1" applyAlignment="1">
      <alignment horizontal="center"/>
    </xf>
    <xf numFmtId="0" fontId="11" fillId="26" borderId="104" xfId="0" applyFont="1" applyFill="1" applyBorder="1" applyAlignment="1">
      <alignment horizontal="centerContinuous"/>
    </xf>
    <xf numFmtId="0" fontId="60" fillId="26" borderId="85" xfId="0" applyFont="1" applyFill="1" applyBorder="1" applyAlignment="1">
      <alignment horizontal="centerContinuous"/>
    </xf>
    <xf numFmtId="0" fontId="11" fillId="26" borderId="78" xfId="0" applyFont="1" applyFill="1" applyBorder="1" applyAlignment="1">
      <alignment horizontal="center"/>
    </xf>
    <xf numFmtId="0" fontId="60" fillId="26" borderId="79" xfId="0" applyFont="1" applyFill="1" applyBorder="1" applyAlignment="1">
      <alignment horizontal="center"/>
    </xf>
    <xf numFmtId="0" fontId="23" fillId="0" borderId="109" xfId="0" applyFont="1" applyFill="1" applyBorder="1" applyAlignment="1">
      <alignment horizontal="center"/>
    </xf>
    <xf numFmtId="0" fontId="11" fillId="26" borderId="160" xfId="0" applyFont="1" applyFill="1" applyBorder="1"/>
    <xf numFmtId="0" fontId="60" fillId="26" borderId="161" xfId="0" applyFont="1" applyFill="1" applyBorder="1"/>
    <xf numFmtId="0" fontId="60" fillId="26" borderId="162" xfId="0" applyFont="1" applyFill="1" applyBorder="1" applyAlignment="1">
      <alignment horizontal="right"/>
    </xf>
    <xf numFmtId="0" fontId="60" fillId="26" borderId="98" xfId="0" applyFont="1" applyFill="1" applyBorder="1" applyAlignment="1">
      <alignment horizontal="center"/>
    </xf>
    <xf numFmtId="0" fontId="23" fillId="0" borderId="106" xfId="0" applyFont="1" applyFill="1" applyBorder="1" applyAlignment="1">
      <alignment horizontal="center" vertical="center"/>
    </xf>
    <xf numFmtId="0" fontId="23" fillId="0" borderId="110" xfId="0" applyFont="1" applyFill="1" applyBorder="1" applyAlignment="1">
      <alignment horizontal="center" vertical="center"/>
    </xf>
    <xf numFmtId="0" fontId="23" fillId="0" borderId="110" xfId="0" applyFont="1" applyBorder="1" applyAlignment="1">
      <alignment horizontal="center" vertical="center"/>
    </xf>
    <xf numFmtId="0" fontId="23" fillId="0" borderId="163" xfId="0" applyFont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60" fillId="26" borderId="164" xfId="0" applyFont="1" applyFill="1" applyBorder="1" applyAlignment="1">
      <alignment horizontal="center"/>
    </xf>
    <xf numFmtId="0" fontId="11" fillId="26" borderId="165" xfId="0" applyFont="1" applyFill="1" applyBorder="1" applyAlignment="1">
      <alignment horizontal="center"/>
    </xf>
    <xf numFmtId="0" fontId="11" fillId="26" borderId="166" xfId="0" applyFont="1" applyFill="1" applyBorder="1" applyAlignment="1">
      <alignment horizontal="center"/>
    </xf>
    <xf numFmtId="0" fontId="60" fillId="26" borderId="86" xfId="0" applyFont="1" applyFill="1" applyBorder="1" applyAlignment="1">
      <alignment horizontal="center"/>
    </xf>
    <xf numFmtId="0" fontId="11" fillId="26" borderId="81" xfId="0" applyFont="1" applyFill="1" applyBorder="1" applyAlignment="1">
      <alignment horizontal="center"/>
    </xf>
    <xf numFmtId="0" fontId="11" fillId="26" borderId="84" xfId="0" applyFont="1" applyFill="1" applyBorder="1" applyAlignment="1">
      <alignment horizontal="center"/>
    </xf>
    <xf numFmtId="0" fontId="60" fillId="26" borderId="81" xfId="0" applyFont="1" applyFill="1" applyBorder="1" applyAlignment="1">
      <alignment horizontal="center"/>
    </xf>
    <xf numFmtId="0" fontId="60" fillId="26" borderId="167" xfId="0" applyFont="1" applyFill="1" applyBorder="1" applyAlignment="1">
      <alignment horizontal="center"/>
    </xf>
    <xf numFmtId="0" fontId="60" fillId="26" borderId="96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60" fillId="26" borderId="99" xfId="0" applyFont="1" applyFill="1" applyBorder="1" applyAlignment="1">
      <alignment horizontal="center"/>
    </xf>
    <xf numFmtId="0" fontId="60" fillId="26" borderId="82" xfId="0" applyFont="1" applyFill="1" applyBorder="1" applyAlignment="1">
      <alignment horizontal="center"/>
    </xf>
    <xf numFmtId="0" fontId="11" fillId="26" borderId="83" xfId="0" applyFont="1" applyFill="1" applyBorder="1" applyAlignment="1">
      <alignment horizontal="center"/>
    </xf>
    <xf numFmtId="0" fontId="60" fillId="26" borderId="168" xfId="0" applyFont="1" applyFill="1" applyBorder="1"/>
    <xf numFmtId="0" fontId="109" fillId="0" borderId="169" xfId="0" applyFont="1" applyFill="1" applyBorder="1" applyAlignment="1">
      <alignment horizontal="center"/>
    </xf>
    <xf numFmtId="0" fontId="109" fillId="0" borderId="99" xfId="0" applyFont="1" applyFill="1" applyBorder="1" applyAlignment="1">
      <alignment horizontal="center"/>
    </xf>
    <xf numFmtId="0" fontId="109" fillId="0" borderId="86" xfId="0" applyFont="1" applyFill="1" applyBorder="1" applyAlignment="1">
      <alignment horizontal="center"/>
    </xf>
    <xf numFmtId="0" fontId="109" fillId="0" borderId="122" xfId="0" applyFont="1" applyFill="1" applyBorder="1" applyAlignment="1">
      <alignment horizontal="center"/>
    </xf>
    <xf numFmtId="0" fontId="109" fillId="0" borderId="98" xfId="0" applyFont="1" applyFill="1" applyBorder="1" applyAlignment="1">
      <alignment horizontal="center"/>
    </xf>
    <xf numFmtId="0" fontId="109" fillId="0" borderId="167" xfId="0" applyFont="1" applyFill="1" applyBorder="1" applyAlignment="1">
      <alignment horizontal="center"/>
    </xf>
    <xf numFmtId="0" fontId="111" fillId="26" borderId="84" xfId="0" applyFont="1" applyFill="1" applyBorder="1" applyAlignment="1">
      <alignment horizontal="center"/>
    </xf>
    <xf numFmtId="0" fontId="111" fillId="26" borderId="81" xfId="0" applyFont="1" applyFill="1" applyBorder="1" applyAlignment="1">
      <alignment horizontal="center"/>
    </xf>
    <xf numFmtId="0" fontId="19" fillId="0" borderId="119" xfId="0" applyFont="1" applyBorder="1" applyAlignment="1">
      <alignment horizontal="center"/>
    </xf>
    <xf numFmtId="0" fontId="1" fillId="0" borderId="170" xfId="0" applyFont="1" applyBorder="1" applyAlignment="1">
      <alignment horizontal="center"/>
    </xf>
    <xf numFmtId="0" fontId="1" fillId="0" borderId="171" xfId="0" applyFont="1" applyBorder="1" applyAlignment="1">
      <alignment horizontal="center"/>
    </xf>
    <xf numFmtId="0" fontId="112" fillId="24" borderId="172" xfId="0" applyFont="1" applyFill="1" applyBorder="1" applyAlignment="1">
      <alignment horizontal="center"/>
    </xf>
    <xf numFmtId="0" fontId="112" fillId="24" borderId="20" xfId="0" applyFont="1" applyFill="1" applyBorder="1" applyAlignment="1">
      <alignment horizontal="center"/>
    </xf>
    <xf numFmtId="0" fontId="112" fillId="24" borderId="22" xfId="0" applyFont="1" applyFill="1" applyBorder="1" applyAlignment="1">
      <alignment horizontal="center"/>
    </xf>
    <xf numFmtId="0" fontId="109" fillId="0" borderId="33" xfId="0" applyFont="1" applyFill="1" applyBorder="1" applyAlignment="1">
      <alignment vertical="center"/>
    </xf>
    <xf numFmtId="0" fontId="109" fillId="0" borderId="159" xfId="0" applyFont="1" applyFill="1" applyBorder="1" applyAlignment="1">
      <alignment horizontal="center" vertical="center"/>
    </xf>
    <xf numFmtId="0" fontId="113" fillId="0" borderId="159" xfId="0" applyFont="1" applyFill="1" applyBorder="1" applyAlignment="1">
      <alignment horizontal="center" vertical="center"/>
    </xf>
    <xf numFmtId="0" fontId="101" fillId="0" borderId="33" xfId="0" applyFont="1" applyFill="1" applyBorder="1" applyAlignment="1">
      <alignment vertical="center"/>
    </xf>
    <xf numFmtId="0" fontId="101" fillId="0" borderId="173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37" fillId="0" borderId="126" xfId="0" applyFont="1" applyBorder="1"/>
    <xf numFmtId="0" fontId="117" fillId="0" borderId="27" xfId="0" applyFont="1" applyBorder="1" applyAlignment="1">
      <alignment horizontal="centerContinuous"/>
    </xf>
    <xf numFmtId="0" fontId="118" fillId="0" borderId="27" xfId="0" applyFont="1" applyBorder="1" applyAlignment="1">
      <alignment horizontal="centerContinuous"/>
    </xf>
    <xf numFmtId="0" fontId="30" fillId="0" borderId="27" xfId="0" applyFont="1" applyFill="1" applyBorder="1" applyAlignment="1">
      <alignment horizontal="center"/>
    </xf>
    <xf numFmtId="0" fontId="27" fillId="0" borderId="174" xfId="0" applyNumberFormat="1" applyFont="1" applyFill="1" applyBorder="1" applyAlignment="1">
      <alignment horizontal="centerContinuous"/>
    </xf>
    <xf numFmtId="0" fontId="31" fillId="0" borderId="174" xfId="0" applyFont="1" applyBorder="1"/>
    <xf numFmtId="0" fontId="37" fillId="26" borderId="175" xfId="0" applyFont="1" applyFill="1" applyBorder="1"/>
    <xf numFmtId="0" fontId="37" fillId="26" borderId="176" xfId="0" applyFont="1" applyFill="1" applyBorder="1"/>
    <xf numFmtId="0" fontId="33" fillId="26" borderId="176" xfId="0" applyFont="1" applyFill="1" applyBorder="1"/>
    <xf numFmtId="0" fontId="37" fillId="26" borderId="146" xfId="0" applyFont="1" applyFill="1" applyBorder="1"/>
    <xf numFmtId="0" fontId="37" fillId="26" borderId="144" xfId="0" applyFont="1" applyFill="1" applyBorder="1"/>
    <xf numFmtId="0" fontId="37" fillId="26" borderId="177" xfId="0" applyFont="1" applyFill="1" applyBorder="1"/>
    <xf numFmtId="0" fontId="37" fillId="26" borderId="178" xfId="0" applyFont="1" applyFill="1" applyBorder="1"/>
    <xf numFmtId="0" fontId="37" fillId="26" borderId="125" xfId="0" applyFont="1" applyFill="1" applyBorder="1"/>
    <xf numFmtId="0" fontId="37" fillId="26" borderId="37" xfId="0" applyFont="1" applyFill="1" applyBorder="1"/>
    <xf numFmtId="0" fontId="33" fillId="26" borderId="37" xfId="0" applyFont="1" applyFill="1" applyBorder="1"/>
    <xf numFmtId="0" fontId="33" fillId="26" borderId="63" xfId="0" applyFont="1" applyFill="1" applyBorder="1"/>
    <xf numFmtId="0" fontId="33" fillId="26" borderId="147" xfId="0" applyFont="1" applyFill="1" applyBorder="1" applyAlignment="1">
      <alignment horizontal="center"/>
    </xf>
    <xf numFmtId="0" fontId="33" fillId="26" borderId="64" xfId="0" applyFont="1" applyFill="1" applyBorder="1" applyAlignment="1">
      <alignment horizontal="center"/>
    </xf>
    <xf numFmtId="0" fontId="37" fillId="26" borderId="123" xfId="0" applyFont="1" applyFill="1" applyBorder="1"/>
    <xf numFmtId="0" fontId="37" fillId="26" borderId="179" xfId="0" applyFont="1" applyFill="1" applyBorder="1"/>
    <xf numFmtId="0" fontId="33" fillId="26" borderId="125" xfId="0" applyFont="1" applyFill="1" applyBorder="1" applyAlignment="1">
      <alignment horizontal="center"/>
    </xf>
    <xf numFmtId="0" fontId="33" fillId="26" borderId="37" xfId="0" applyFont="1" applyFill="1" applyBorder="1" applyAlignment="1">
      <alignment horizontal="center"/>
    </xf>
    <xf numFmtId="0" fontId="33" fillId="26" borderId="63" xfId="0" applyFont="1" applyFill="1" applyBorder="1" applyAlignment="1">
      <alignment horizontal="center"/>
    </xf>
    <xf numFmtId="0" fontId="37" fillId="26" borderId="147" xfId="0" applyFont="1" applyFill="1" applyBorder="1" applyAlignment="1">
      <alignment horizontal="center"/>
    </xf>
    <xf numFmtId="0" fontId="37" fillId="26" borderId="64" xfId="0" applyFont="1" applyFill="1" applyBorder="1" applyAlignment="1">
      <alignment horizontal="center"/>
    </xf>
    <xf numFmtId="0" fontId="99" fillId="0" borderId="0" xfId="0" applyFont="1" applyFill="1" applyBorder="1"/>
    <xf numFmtId="0" fontId="37" fillId="26" borderId="159" xfId="0" applyFont="1" applyFill="1" applyBorder="1" applyAlignment="1">
      <alignment horizontal="center"/>
    </xf>
    <xf numFmtId="0" fontId="37" fillId="26" borderId="141" xfId="0" applyFont="1" applyFill="1" applyBorder="1" applyAlignment="1">
      <alignment horizontal="center"/>
    </xf>
    <xf numFmtId="0" fontId="37" fillId="26" borderId="152" xfId="0" applyFont="1" applyFill="1" applyBorder="1" applyAlignment="1">
      <alignment horizontal="center"/>
    </xf>
    <xf numFmtId="0" fontId="37" fillId="26" borderId="148" xfId="0" applyFont="1" applyFill="1" applyBorder="1" applyAlignment="1">
      <alignment horizontal="center"/>
    </xf>
    <xf numFmtId="0" fontId="37" fillId="26" borderId="145" xfId="0" applyFont="1" applyFill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99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justify"/>
    </xf>
    <xf numFmtId="0" fontId="99" fillId="0" borderId="0" xfId="0" applyFont="1" applyBorder="1"/>
    <xf numFmtId="0" fontId="89" fillId="27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3" fillId="0" borderId="180" xfId="0" applyFont="1" applyBorder="1" applyAlignment="1">
      <alignment horizontal="center"/>
    </xf>
    <xf numFmtId="0" fontId="23" fillId="0" borderId="181" xfId="0" applyFont="1" applyBorder="1" applyAlignment="1">
      <alignment horizontal="center"/>
    </xf>
    <xf numFmtId="0" fontId="23" fillId="0" borderId="182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1" fillId="0" borderId="183" xfId="0" applyFont="1" applyBorder="1"/>
    <xf numFmtId="0" fontId="31" fillId="0" borderId="184" xfId="0" applyFont="1" applyBorder="1"/>
    <xf numFmtId="0" fontId="21" fillId="0" borderId="185" xfId="0" applyFont="1" applyFill="1" applyBorder="1" applyAlignment="1">
      <alignment horizontal="center" vertical="center"/>
    </xf>
    <xf numFmtId="0" fontId="38" fillId="0" borderId="186" xfId="0" applyFont="1" applyBorder="1" applyAlignment="1">
      <alignment horizontal="center"/>
    </xf>
    <xf numFmtId="0" fontId="38" fillId="0" borderId="187" xfId="0" applyFont="1" applyBorder="1" applyAlignment="1">
      <alignment horizontal="center"/>
    </xf>
    <xf numFmtId="0" fontId="36" fillId="0" borderId="126" xfId="0" applyFont="1" applyBorder="1" applyAlignment="1">
      <alignment horizontal="center"/>
    </xf>
    <xf numFmtId="0" fontId="34" fillId="26" borderId="188" xfId="0" applyFont="1" applyFill="1" applyBorder="1" applyAlignment="1">
      <alignment horizontal="center"/>
    </xf>
    <xf numFmtId="0" fontId="39" fillId="0" borderId="187" xfId="0" applyFont="1" applyFill="1" applyBorder="1" applyAlignment="1">
      <alignment horizontal="center"/>
    </xf>
    <xf numFmtId="0" fontId="87" fillId="0" borderId="126" xfId="0" applyFont="1" applyFill="1" applyBorder="1" applyAlignment="1">
      <alignment horizontal="center"/>
    </xf>
    <xf numFmtId="0" fontId="34" fillId="0" borderId="126" xfId="0" applyFont="1" applyFill="1" applyBorder="1" applyAlignment="1">
      <alignment horizontal="center"/>
    </xf>
    <xf numFmtId="0" fontId="51" fillId="0" borderId="0" xfId="0" applyFont="1" applyFill="1" applyBorder="1" applyAlignment="1">
      <alignment vertical="center"/>
    </xf>
    <xf numFmtId="0" fontId="70" fillId="0" borderId="26" xfId="0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0" fontId="71" fillId="0" borderId="27" xfId="0" applyFont="1" applyBorder="1" applyAlignment="1">
      <alignment horizontal="right"/>
    </xf>
    <xf numFmtId="0" fontId="71" fillId="0" borderId="189" xfId="0" applyFont="1" applyBorder="1" applyAlignment="1">
      <alignment horizontal="left"/>
    </xf>
    <xf numFmtId="0" fontId="71" fillId="0" borderId="46" xfId="0" applyFont="1" applyBorder="1" applyAlignment="1">
      <alignment horizontal="left"/>
    </xf>
    <xf numFmtId="0" fontId="33" fillId="0" borderId="46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114" fillId="0" borderId="190" xfId="0" applyFont="1" applyFill="1" applyBorder="1" applyAlignment="1">
      <alignment horizontal="center" vertical="center"/>
    </xf>
    <xf numFmtId="0" fontId="114" fillId="0" borderId="191" xfId="0" applyFont="1" applyFill="1" applyBorder="1" applyAlignment="1">
      <alignment horizontal="center" vertical="center"/>
    </xf>
    <xf numFmtId="0" fontId="114" fillId="0" borderId="192" xfId="0" applyFont="1" applyFill="1" applyBorder="1" applyAlignment="1">
      <alignment horizontal="center" vertical="center"/>
    </xf>
    <xf numFmtId="0" fontId="119" fillId="0" borderId="0" xfId="0" applyFont="1" applyAlignment="1">
      <alignment horizontal="left"/>
    </xf>
    <xf numFmtId="0" fontId="102" fillId="0" borderId="117" xfId="0" applyFont="1" applyBorder="1" applyAlignment="1">
      <alignment horizontal="left" vertical="center"/>
    </xf>
    <xf numFmtId="0" fontId="103" fillId="0" borderId="77" xfId="0" applyFont="1" applyBorder="1" applyAlignment="1">
      <alignment horizontal="right" vertical="center"/>
    </xf>
    <xf numFmtId="0" fontId="55" fillId="0" borderId="77" xfId="0" applyFont="1" applyBorder="1" applyAlignment="1">
      <alignment horizontal="center"/>
    </xf>
    <xf numFmtId="0" fontId="120" fillId="0" borderId="0" xfId="0" applyFont="1" applyAlignment="1">
      <alignment horizontal="right"/>
    </xf>
    <xf numFmtId="0" fontId="121" fillId="0" borderId="77" xfId="0" applyFont="1" applyBorder="1" applyAlignment="1">
      <alignment horizontal="center" vertical="center"/>
    </xf>
    <xf numFmtId="0" fontId="2" fillId="0" borderId="0" xfId="0" applyFont="1"/>
    <xf numFmtId="17" fontId="103" fillId="0" borderId="77" xfId="0" applyNumberFormat="1" applyFont="1" applyBorder="1" applyAlignment="1">
      <alignment horizontal="center" vertical="center"/>
    </xf>
    <xf numFmtId="0" fontId="22" fillId="0" borderId="119" xfId="0" applyFont="1" applyBorder="1" applyAlignment="1">
      <alignment horizontal="center"/>
    </xf>
    <xf numFmtId="0" fontId="166" fillId="0" borderId="0" xfId="0" applyFont="1"/>
    <xf numFmtId="0" fontId="19" fillId="0" borderId="77" xfId="0" applyFont="1" applyBorder="1" applyAlignment="1">
      <alignment horizontal="center"/>
    </xf>
    <xf numFmtId="0" fontId="239" fillId="0" borderId="0" xfId="0" applyFont="1" applyFill="1" applyBorder="1" applyAlignment="1">
      <alignment vertical="center"/>
    </xf>
    <xf numFmtId="0" fontId="40" fillId="0" borderId="0" xfId="0" applyFont="1" applyBorder="1"/>
    <xf numFmtId="0" fontId="39" fillId="0" borderId="193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167" fillId="0" borderId="0" xfId="0" applyFont="1"/>
    <xf numFmtId="0" fontId="119" fillId="29" borderId="194" xfId="0" applyFont="1" applyFill="1" applyBorder="1"/>
    <xf numFmtId="0" fontId="119" fillId="0" borderId="0" xfId="0" applyFont="1"/>
    <xf numFmtId="0" fontId="119" fillId="29" borderId="187" xfId="0" applyFont="1" applyFill="1" applyBorder="1"/>
    <xf numFmtId="0" fontId="119" fillId="29" borderId="0" xfId="0" applyFont="1" applyFill="1"/>
    <xf numFmtId="0" fontId="240" fillId="0" borderId="0" xfId="0" applyFont="1" applyAlignment="1">
      <alignment horizontal="centerContinuous" wrapText="1"/>
    </xf>
    <xf numFmtId="0" fontId="241" fillId="0" borderId="0" xfId="0" applyFont="1" applyAlignment="1">
      <alignment horizontal="centerContinuous" wrapText="1"/>
    </xf>
    <xf numFmtId="0" fontId="242" fillId="0" borderId="0" xfId="0" applyFont="1" applyAlignment="1">
      <alignment horizontal="centerContinuous" wrapText="1"/>
    </xf>
    <xf numFmtId="0" fontId="169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9" fontId="110" fillId="30" borderId="0" xfId="0" applyNumberFormat="1" applyFont="1" applyFill="1" applyBorder="1" applyAlignment="1">
      <alignment horizontal="center" vertical="center"/>
    </xf>
    <xf numFmtId="0" fontId="173" fillId="0" borderId="195" xfId="0" applyFont="1" applyFill="1" applyBorder="1" applyAlignment="1">
      <alignment horizontal="centerContinuous"/>
    </xf>
    <xf numFmtId="0" fontId="173" fillId="26" borderId="195" xfId="0" applyFont="1" applyFill="1" applyBorder="1" applyAlignment="1">
      <alignment horizontal="centerContinuous"/>
    </xf>
    <xf numFmtId="0" fontId="181" fillId="0" borderId="0" xfId="0" applyFont="1" applyAlignment="1">
      <alignment horizontal="centerContinuous" wrapText="1"/>
    </xf>
    <xf numFmtId="0" fontId="243" fillId="0" borderId="0" xfId="76" applyFont="1"/>
    <xf numFmtId="0" fontId="238" fillId="0" borderId="0" xfId="76"/>
    <xf numFmtId="0" fontId="244" fillId="0" borderId="0" xfId="76" applyFont="1" applyBorder="1" applyAlignment="1">
      <alignment horizontal="left"/>
    </xf>
    <xf numFmtId="0" fontId="245" fillId="0" borderId="0" xfId="76" applyFont="1"/>
    <xf numFmtId="0" fontId="246" fillId="0" borderId="0" xfId="76" applyFont="1"/>
    <xf numFmtId="0" fontId="247" fillId="0" borderId="0" xfId="76" applyFont="1" applyBorder="1" applyAlignment="1">
      <alignment horizontal="left"/>
    </xf>
    <xf numFmtId="0" fontId="248" fillId="0" borderId="0" xfId="76" applyFont="1"/>
    <xf numFmtId="0" fontId="249" fillId="0" borderId="0" xfId="76" applyFont="1"/>
    <xf numFmtId="0" fontId="250" fillId="0" borderId="0" xfId="76" applyFont="1"/>
    <xf numFmtId="0" fontId="251" fillId="31" borderId="126" xfId="76" applyFont="1" applyFill="1" applyBorder="1" applyAlignment="1">
      <alignment horizontal="center"/>
    </xf>
    <xf numFmtId="0" fontId="252" fillId="32" borderId="126" xfId="76" applyFont="1" applyFill="1" applyBorder="1" applyAlignment="1">
      <alignment horizontal="center"/>
    </xf>
    <xf numFmtId="0" fontId="252" fillId="33" borderId="126" xfId="76" applyFont="1" applyFill="1" applyBorder="1" applyAlignment="1">
      <alignment horizontal="center"/>
    </xf>
    <xf numFmtId="0" fontId="253" fillId="0" borderId="0" xfId="76" applyFont="1" applyAlignment="1">
      <alignment wrapText="1"/>
    </xf>
    <xf numFmtId="0" fontId="251" fillId="31" borderId="196" xfId="76" applyFont="1" applyFill="1" applyBorder="1" applyAlignment="1">
      <alignment horizontal="center"/>
    </xf>
    <xf numFmtId="0" fontId="110" fillId="34" borderId="195" xfId="0" applyFont="1" applyFill="1" applyBorder="1" applyAlignment="1">
      <alignment horizontal="center" vertical="center"/>
    </xf>
    <xf numFmtId="0" fontId="110" fillId="35" borderId="195" xfId="0" applyFont="1" applyFill="1" applyBorder="1" applyAlignment="1">
      <alignment horizontal="center" vertical="center"/>
    </xf>
    <xf numFmtId="0" fontId="110" fillId="36" borderId="195" xfId="0" applyFont="1" applyFill="1" applyBorder="1" applyAlignment="1">
      <alignment horizontal="center" vertical="center"/>
    </xf>
    <xf numFmtId="0" fontId="110" fillId="37" borderId="195" xfId="0" applyFont="1" applyFill="1" applyBorder="1" applyAlignment="1">
      <alignment horizontal="center" vertical="center"/>
    </xf>
    <xf numFmtId="1" fontId="110" fillId="38" borderId="195" xfId="0" applyNumberFormat="1" applyFont="1" applyFill="1" applyBorder="1" applyAlignment="1">
      <alignment horizontal="center" vertical="center"/>
    </xf>
    <xf numFmtId="9" fontId="110" fillId="39" borderId="195" xfId="0" applyNumberFormat="1" applyFont="1" applyFill="1" applyBorder="1" applyAlignment="1">
      <alignment horizontal="center" vertical="center"/>
    </xf>
    <xf numFmtId="0" fontId="172" fillId="40" borderId="195" xfId="0" applyFont="1" applyFill="1" applyBorder="1" applyAlignment="1">
      <alignment horizontal="left" vertical="center"/>
    </xf>
    <xf numFmtId="0" fontId="172" fillId="40" borderId="195" xfId="0" applyFont="1" applyFill="1" applyBorder="1" applyAlignment="1">
      <alignment vertical="center"/>
    </xf>
    <xf numFmtId="0" fontId="172" fillId="40" borderId="195" xfId="0" applyFont="1" applyFill="1" applyBorder="1" applyAlignment="1">
      <alignment horizontal="right" vertical="center"/>
    </xf>
    <xf numFmtId="0" fontId="178" fillId="40" borderId="195" xfId="0" applyFont="1" applyFill="1" applyBorder="1" applyAlignment="1">
      <alignment vertical="center"/>
    </xf>
    <xf numFmtId="0" fontId="172" fillId="41" borderId="195" xfId="0" applyFont="1" applyFill="1" applyBorder="1" applyAlignment="1">
      <alignment horizontal="right" vertical="center"/>
    </xf>
    <xf numFmtId="0" fontId="178" fillId="40" borderId="195" xfId="0" applyFont="1" applyFill="1" applyBorder="1" applyAlignment="1">
      <alignment horizontal="right" vertical="center"/>
    </xf>
    <xf numFmtId="0" fontId="171" fillId="40" borderId="195" xfId="0" applyFont="1" applyFill="1" applyBorder="1" applyAlignment="1">
      <alignment horizontal="left" vertical="center"/>
    </xf>
    <xf numFmtId="0" fontId="174" fillId="40" borderId="195" xfId="0" applyFont="1" applyFill="1" applyBorder="1" applyAlignment="1">
      <alignment horizontal="left" vertical="center"/>
    </xf>
    <xf numFmtId="0" fontId="174" fillId="40" borderId="197" xfId="0" applyFont="1" applyFill="1" applyBorder="1" applyAlignment="1">
      <alignment horizontal="left" vertical="center"/>
    </xf>
    <xf numFmtId="0" fontId="174" fillId="40" borderId="198" xfId="0" applyFont="1" applyFill="1" applyBorder="1" applyAlignment="1">
      <alignment horizontal="left" vertical="center"/>
    </xf>
    <xf numFmtId="0" fontId="112" fillId="40" borderId="195" xfId="0" applyFont="1" applyFill="1" applyBorder="1" applyAlignment="1">
      <alignment horizontal="left" vertical="center"/>
    </xf>
    <xf numFmtId="0" fontId="180" fillId="40" borderId="195" xfId="0" applyFont="1" applyFill="1" applyBorder="1" applyAlignment="1">
      <alignment horizontal="left" vertical="center"/>
    </xf>
    <xf numFmtId="9" fontId="110" fillId="39" borderId="199" xfId="0" applyNumberFormat="1" applyFont="1" applyFill="1" applyBorder="1" applyAlignment="1">
      <alignment horizontal="center" vertical="center"/>
    </xf>
    <xf numFmtId="1" fontId="110" fillId="38" borderId="199" xfId="0" applyNumberFormat="1" applyFont="1" applyFill="1" applyBorder="1" applyAlignment="1">
      <alignment horizontal="center" vertical="center"/>
    </xf>
    <xf numFmtId="0" fontId="172" fillId="41" borderId="199" xfId="0" applyFont="1" applyFill="1" applyBorder="1" applyAlignment="1">
      <alignment horizontal="left" vertical="center"/>
    </xf>
    <xf numFmtId="0" fontId="172" fillId="41" borderId="199" xfId="0" applyFont="1" applyFill="1" applyBorder="1" applyAlignment="1">
      <alignment vertical="center"/>
    </xf>
    <xf numFmtId="9" fontId="110" fillId="39" borderId="200" xfId="0" applyNumberFormat="1" applyFont="1" applyFill="1" applyBorder="1" applyAlignment="1">
      <alignment horizontal="center" vertical="center"/>
    </xf>
    <xf numFmtId="1" fontId="110" fillId="38" borderId="200" xfId="0" applyNumberFormat="1" applyFont="1" applyFill="1" applyBorder="1" applyAlignment="1">
      <alignment horizontal="center" vertical="center"/>
    </xf>
    <xf numFmtId="0" fontId="110" fillId="37" borderId="200" xfId="0" applyFont="1" applyFill="1" applyBorder="1" applyAlignment="1">
      <alignment horizontal="center" vertical="center"/>
    </xf>
    <xf numFmtId="0" fontId="110" fillId="35" borderId="200" xfId="0" applyFont="1" applyFill="1" applyBorder="1" applyAlignment="1">
      <alignment horizontal="center" vertical="center"/>
    </xf>
    <xf numFmtId="0" fontId="172" fillId="40" borderId="200" xfId="0" applyFont="1" applyFill="1" applyBorder="1" applyAlignment="1">
      <alignment vertical="center"/>
    </xf>
    <xf numFmtId="0" fontId="172" fillId="40" borderId="200" xfId="0" applyFont="1" applyFill="1" applyBorder="1" applyAlignment="1">
      <alignment horizontal="right" vertical="center"/>
    </xf>
    <xf numFmtId="9" fontId="110" fillId="39" borderId="201" xfId="0" applyNumberFormat="1" applyFont="1" applyFill="1" applyBorder="1" applyAlignment="1">
      <alignment horizontal="center" vertical="center"/>
    </xf>
    <xf numFmtId="1" fontId="110" fillId="38" borderId="201" xfId="0" applyNumberFormat="1" applyFont="1" applyFill="1" applyBorder="1" applyAlignment="1">
      <alignment horizontal="center" vertical="center"/>
    </xf>
    <xf numFmtId="0" fontId="110" fillId="37" borderId="201" xfId="0" applyFont="1" applyFill="1" applyBorder="1" applyAlignment="1">
      <alignment horizontal="center" vertical="center"/>
    </xf>
    <xf numFmtId="0" fontId="110" fillId="35" borderId="201" xfId="0" applyFont="1" applyFill="1" applyBorder="1" applyAlignment="1">
      <alignment horizontal="center" vertical="center"/>
    </xf>
    <xf numFmtId="0" fontId="172" fillId="41" borderId="201" xfId="0" applyFont="1" applyFill="1" applyBorder="1" applyAlignment="1">
      <alignment horizontal="left" vertical="center"/>
    </xf>
    <xf numFmtId="0" fontId="172" fillId="41" borderId="201" xfId="0" applyFont="1" applyFill="1" applyBorder="1" applyAlignment="1">
      <alignment vertical="center"/>
    </xf>
    <xf numFmtId="9" fontId="110" fillId="39" borderId="202" xfId="0" applyNumberFormat="1" applyFont="1" applyFill="1" applyBorder="1" applyAlignment="1">
      <alignment horizontal="center" vertical="center"/>
    </xf>
    <xf numFmtId="1" fontId="110" fillId="38" borderId="202" xfId="0" applyNumberFormat="1" applyFont="1" applyFill="1" applyBorder="1" applyAlignment="1">
      <alignment horizontal="center" vertical="center"/>
    </xf>
    <xf numFmtId="0" fontId="110" fillId="37" borderId="202" xfId="0" applyFont="1" applyFill="1" applyBorder="1" applyAlignment="1">
      <alignment horizontal="center" vertical="center"/>
    </xf>
    <xf numFmtId="0" fontId="110" fillId="35" borderId="202" xfId="0" applyFont="1" applyFill="1" applyBorder="1" applyAlignment="1">
      <alignment horizontal="center" vertical="center"/>
    </xf>
    <xf numFmtId="0" fontId="179" fillId="40" borderId="203" xfId="0" applyFont="1" applyFill="1" applyBorder="1" applyAlignment="1">
      <alignment vertical="center"/>
    </xf>
    <xf numFmtId="0" fontId="172" fillId="40" borderId="204" xfId="0" applyFont="1" applyFill="1" applyBorder="1" applyAlignment="1">
      <alignment horizontal="right" vertical="center"/>
    </xf>
    <xf numFmtId="9" fontId="110" fillId="39" borderId="205" xfId="0" applyNumberFormat="1" applyFont="1" applyFill="1" applyBorder="1" applyAlignment="1">
      <alignment horizontal="center" vertical="center"/>
    </xf>
    <xf numFmtId="1" fontId="110" fillId="38" borderId="205" xfId="0" applyNumberFormat="1" applyFont="1" applyFill="1" applyBorder="1" applyAlignment="1">
      <alignment horizontal="center" vertical="center"/>
    </xf>
    <xf numFmtId="0" fontId="110" fillId="37" borderId="205" xfId="0" applyFont="1" applyFill="1" applyBorder="1" applyAlignment="1">
      <alignment horizontal="center" vertical="center"/>
    </xf>
    <xf numFmtId="0" fontId="110" fillId="35" borderId="205" xfId="0" applyFont="1" applyFill="1" applyBorder="1" applyAlignment="1">
      <alignment horizontal="center" vertical="center"/>
    </xf>
    <xf numFmtId="0" fontId="179" fillId="40" borderId="206" xfId="0" applyFont="1" applyFill="1" applyBorder="1" applyAlignment="1">
      <alignment vertical="center"/>
    </xf>
    <xf numFmtId="0" fontId="172" fillId="40" borderId="207" xfId="0" applyFont="1" applyFill="1" applyBorder="1" applyAlignment="1">
      <alignment horizontal="right" vertical="center"/>
    </xf>
    <xf numFmtId="0" fontId="172" fillId="40" borderId="203" xfId="0" applyFont="1" applyFill="1" applyBorder="1" applyAlignment="1">
      <alignment vertical="center"/>
    </xf>
    <xf numFmtId="9" fontId="110" fillId="39" borderId="208" xfId="0" applyNumberFormat="1" applyFont="1" applyFill="1" applyBorder="1" applyAlignment="1">
      <alignment horizontal="center" vertical="center"/>
    </xf>
    <xf numFmtId="1" fontId="110" fillId="38" borderId="208" xfId="0" applyNumberFormat="1" applyFont="1" applyFill="1" applyBorder="1" applyAlignment="1">
      <alignment horizontal="center" vertical="center"/>
    </xf>
    <xf numFmtId="0" fontId="110" fillId="35" borderId="208" xfId="0" applyFont="1" applyFill="1" applyBorder="1" applyAlignment="1">
      <alignment horizontal="center" vertical="center"/>
    </xf>
    <xf numFmtId="0" fontId="172" fillId="40" borderId="209" xfId="0" applyFont="1" applyFill="1" applyBorder="1" applyAlignment="1">
      <alignment vertical="center"/>
    </xf>
    <xf numFmtId="0" fontId="172" fillId="40" borderId="210" xfId="0" applyFont="1" applyFill="1" applyBorder="1" applyAlignment="1">
      <alignment horizontal="right" vertical="center"/>
    </xf>
    <xf numFmtId="0" fontId="172" fillId="40" borderId="208" xfId="0" applyFont="1" applyFill="1" applyBorder="1" applyAlignment="1">
      <alignment vertical="center"/>
    </xf>
    <xf numFmtId="0" fontId="172" fillId="40" borderId="208" xfId="0" applyFont="1" applyFill="1" applyBorder="1" applyAlignment="1">
      <alignment horizontal="right" vertical="center"/>
    </xf>
    <xf numFmtId="0" fontId="254" fillId="40" borderId="205" xfId="0" applyFont="1" applyFill="1" applyBorder="1" applyAlignment="1">
      <alignment vertical="center"/>
    </xf>
    <xf numFmtId="0" fontId="172" fillId="40" borderId="205" xfId="0" applyFont="1" applyFill="1" applyBorder="1" applyAlignment="1">
      <alignment vertical="center"/>
    </xf>
    <xf numFmtId="0" fontId="37" fillId="0" borderId="211" xfId="0" applyFont="1" applyBorder="1"/>
    <xf numFmtId="0" fontId="37" fillId="0" borderId="211" xfId="0" applyFont="1" applyBorder="1" applyAlignment="1">
      <alignment horizontal="center"/>
    </xf>
    <xf numFmtId="0" fontId="177" fillId="41" borderId="195" xfId="0" applyFont="1" applyFill="1" applyBorder="1" applyAlignment="1">
      <alignment vertical="center"/>
    </xf>
    <xf numFmtId="0" fontId="170" fillId="41" borderId="195" xfId="0" applyFont="1" applyFill="1" applyBorder="1" applyAlignment="1">
      <alignment horizontal="left" vertical="center"/>
    </xf>
    <xf numFmtId="0" fontId="178" fillId="40" borderId="198" xfId="0" applyFont="1" applyFill="1" applyBorder="1" applyAlignment="1">
      <alignment vertical="center"/>
    </xf>
    <xf numFmtId="0" fontId="50" fillId="26" borderId="198" xfId="0" applyFont="1" applyFill="1" applyBorder="1" applyAlignment="1">
      <alignment horizontal="left" vertical="center"/>
    </xf>
    <xf numFmtId="9" fontId="110" fillId="30" borderId="212" xfId="0" applyNumberFormat="1" applyFont="1" applyFill="1" applyBorder="1" applyAlignment="1">
      <alignment horizontal="center" vertical="center"/>
    </xf>
    <xf numFmtId="1" fontId="110" fillId="30" borderId="212" xfId="0" applyNumberFormat="1" applyFont="1" applyFill="1" applyBorder="1" applyAlignment="1">
      <alignment horizontal="center" vertical="center"/>
    </xf>
    <xf numFmtId="0" fontId="110" fillId="0" borderId="212" xfId="0" applyFont="1" applyFill="1" applyBorder="1" applyAlignment="1">
      <alignment horizontal="center" vertical="center"/>
    </xf>
    <xf numFmtId="0" fontId="110" fillId="27" borderId="212" xfId="0" applyFont="1" applyFill="1" applyBorder="1" applyAlignment="1">
      <alignment horizontal="center" vertical="center"/>
    </xf>
    <xf numFmtId="0" fontId="50" fillId="27" borderId="212" xfId="0" applyFont="1" applyFill="1" applyBorder="1" applyAlignment="1">
      <alignment horizontal="left" vertical="center"/>
    </xf>
    <xf numFmtId="0" fontId="182" fillId="37" borderId="195" xfId="0" applyNumberFormat="1" applyFont="1" applyFill="1" applyBorder="1" applyAlignment="1">
      <alignment horizontal="center" vertical="center"/>
    </xf>
    <xf numFmtId="17" fontId="109" fillId="0" borderId="213" xfId="76" applyNumberFormat="1" applyFont="1" applyFill="1" applyBorder="1" applyAlignment="1">
      <alignment horizontal="center" vertical="center"/>
    </xf>
    <xf numFmtId="0" fontId="109" fillId="0" borderId="214" xfId="76" applyFont="1" applyFill="1" applyBorder="1" applyAlignment="1">
      <alignment horizontal="center" vertical="center"/>
    </xf>
    <xf numFmtId="0" fontId="109" fillId="0" borderId="214" xfId="76" applyFont="1" applyFill="1" applyBorder="1" applyAlignment="1">
      <alignment horizontal="center"/>
    </xf>
    <xf numFmtId="0" fontId="109" fillId="0" borderId="214" xfId="76" applyFont="1" applyBorder="1" applyAlignment="1">
      <alignment horizontal="center" vertical="justify"/>
    </xf>
    <xf numFmtId="0" fontId="108" fillId="0" borderId="215" xfId="0" applyFont="1" applyBorder="1" applyAlignment="1">
      <alignment horizontal="center"/>
    </xf>
    <xf numFmtId="0" fontId="34" fillId="0" borderId="216" xfId="0" applyFont="1" applyBorder="1" applyAlignment="1">
      <alignment horizontal="center"/>
    </xf>
    <xf numFmtId="0" fontId="87" fillId="0" borderId="216" xfId="0" applyFont="1" applyBorder="1" applyAlignment="1">
      <alignment horizontal="center"/>
    </xf>
    <xf numFmtId="0" fontId="34" fillId="0" borderId="217" xfId="0" applyFont="1" applyBorder="1" applyAlignment="1">
      <alignment horizontal="center"/>
    </xf>
    <xf numFmtId="0" fontId="109" fillId="0" borderId="218" xfId="76" applyFont="1" applyFill="1" applyBorder="1" applyAlignment="1">
      <alignment horizontal="center" vertical="center"/>
    </xf>
    <xf numFmtId="0" fontId="255" fillId="0" borderId="159" xfId="0" applyFont="1" applyFill="1" applyBorder="1" applyAlignment="1">
      <alignment horizontal="center" vertical="center"/>
    </xf>
    <xf numFmtId="0" fontId="122" fillId="0" borderId="0" xfId="0" applyFont="1" applyBorder="1" applyAlignment="1">
      <alignment horizontal="centerContinuous"/>
    </xf>
    <xf numFmtId="0" fontId="67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43" xfId="0" applyFont="1" applyBorder="1" applyAlignment="1">
      <alignment horizontal="centerContinuous"/>
    </xf>
    <xf numFmtId="0" fontId="171" fillId="42" borderId="219" xfId="0" applyFont="1" applyFill="1" applyBorder="1" applyAlignment="1">
      <alignment horizontal="center"/>
    </xf>
    <xf numFmtId="17" fontId="170" fillId="42" borderId="220" xfId="0" applyNumberFormat="1" applyFont="1" applyFill="1" applyBorder="1" applyAlignment="1">
      <alignment horizontal="center"/>
    </xf>
    <xf numFmtId="0" fontId="174" fillId="42" borderId="219" xfId="0" applyFont="1" applyFill="1" applyBorder="1" applyAlignment="1">
      <alignment horizontal="center"/>
    </xf>
    <xf numFmtId="0" fontId="174" fillId="42" borderId="220" xfId="0" applyFont="1" applyFill="1" applyBorder="1" applyAlignment="1">
      <alignment horizontal="center"/>
    </xf>
    <xf numFmtId="0" fontId="171" fillId="42" borderId="221" xfId="0" applyFont="1" applyFill="1" applyBorder="1" applyAlignment="1">
      <alignment horizontal="center"/>
    </xf>
    <xf numFmtId="17" fontId="171" fillId="42" borderId="219" xfId="0" applyNumberFormat="1" applyFont="1" applyFill="1" applyBorder="1" applyAlignment="1">
      <alignment horizontal="right"/>
    </xf>
    <xf numFmtId="0" fontId="171" fillId="42" borderId="221" xfId="0" applyFont="1" applyFill="1" applyBorder="1"/>
    <xf numFmtId="0" fontId="175" fillId="42" borderId="219" xfId="0" applyFont="1" applyFill="1" applyBorder="1"/>
    <xf numFmtId="0" fontId="170" fillId="42" borderId="221" xfId="0" applyFont="1" applyFill="1" applyBorder="1"/>
    <xf numFmtId="0" fontId="109" fillId="0" borderId="222" xfId="0" applyFont="1" applyFill="1" applyBorder="1" applyAlignment="1">
      <alignment horizontal="center" vertical="center"/>
    </xf>
    <xf numFmtId="0" fontId="37" fillId="0" borderId="223" xfId="0" applyFont="1" applyFill="1" applyBorder="1" applyAlignment="1">
      <alignment horizontal="center" vertical="center"/>
    </xf>
    <xf numFmtId="0" fontId="37" fillId="0" borderId="224" xfId="0" applyFont="1" applyFill="1" applyBorder="1" applyAlignment="1">
      <alignment horizontal="center"/>
    </xf>
    <xf numFmtId="0" fontId="37" fillId="0" borderId="225" xfId="0" applyFont="1" applyFill="1" applyBorder="1" applyAlignment="1">
      <alignment horizontal="center"/>
    </xf>
    <xf numFmtId="0" fontId="37" fillId="0" borderId="193" xfId="0" applyFont="1" applyFill="1" applyBorder="1" applyAlignment="1">
      <alignment horizontal="center"/>
    </xf>
    <xf numFmtId="0" fontId="21" fillId="0" borderId="226" xfId="0" applyFont="1" applyBorder="1" applyAlignment="1">
      <alignment horizontal="center" vertical="center"/>
    </xf>
    <xf numFmtId="0" fontId="21" fillId="0" borderId="140" xfId="0" applyFont="1" applyFill="1" applyBorder="1" applyAlignment="1">
      <alignment horizontal="center" vertical="center"/>
    </xf>
    <xf numFmtId="0" fontId="37" fillId="0" borderId="227" xfId="0" applyFont="1" applyFill="1" applyBorder="1" applyAlignment="1">
      <alignment horizontal="center" vertical="center"/>
    </xf>
    <xf numFmtId="0" fontId="37" fillId="0" borderId="228" xfId="0" applyFont="1" applyFill="1" applyBorder="1" applyAlignment="1">
      <alignment horizontal="center" vertical="center"/>
    </xf>
    <xf numFmtId="0" fontId="15" fillId="0" borderId="39" xfId="77" applyFont="1" applyBorder="1"/>
    <xf numFmtId="0" fontId="123" fillId="0" borderId="40" xfId="77" applyFont="1" applyBorder="1" applyAlignment="1">
      <alignment horizontal="centerContinuous"/>
    </xf>
    <xf numFmtId="0" fontId="13" fillId="0" borderId="40" xfId="77" applyFont="1" applyBorder="1" applyAlignment="1">
      <alignment horizontal="centerContinuous"/>
    </xf>
    <xf numFmtId="0" fontId="15" fillId="0" borderId="41" xfId="77" applyFont="1" applyBorder="1"/>
    <xf numFmtId="0" fontId="15" fillId="0" borderId="0" xfId="77" applyFont="1"/>
    <xf numFmtId="0" fontId="51" fillId="0" borderId="229" xfId="77" applyNumberFormat="1" applyFont="1" applyFill="1" applyBorder="1" applyAlignment="1">
      <alignment horizontal="centerContinuous"/>
    </xf>
    <xf numFmtId="0" fontId="15" fillId="0" borderId="229" xfId="77" applyFont="1" applyFill="1" applyBorder="1" applyAlignment="1">
      <alignment horizontal="centerContinuous"/>
    </xf>
    <xf numFmtId="0" fontId="15" fillId="29" borderId="230" xfId="77" applyFont="1" applyFill="1" applyBorder="1" applyAlignment="1">
      <alignment horizontal="centerContinuous"/>
    </xf>
    <xf numFmtId="0" fontId="13" fillId="0" borderId="42" xfId="77" applyFont="1" applyBorder="1" applyAlignment="1">
      <alignment horizontal="centerContinuous"/>
    </xf>
    <xf numFmtId="0" fontId="124" fillId="0" borderId="43" xfId="77" applyFont="1" applyBorder="1" applyAlignment="1">
      <alignment horizontal="centerContinuous" vertical="center"/>
    </xf>
    <xf numFmtId="0" fontId="13" fillId="0" borderId="43" xfId="77" applyFont="1" applyBorder="1" applyAlignment="1">
      <alignment horizontal="centerContinuous"/>
    </xf>
    <xf numFmtId="0" fontId="15" fillId="0" borderId="44" xfId="77" applyFont="1" applyBorder="1"/>
    <xf numFmtId="0" fontId="15" fillId="0" borderId="0" xfId="77" applyFont="1" applyAlignment="1">
      <alignment horizontal="center"/>
    </xf>
    <xf numFmtId="0" fontId="15" fillId="0" borderId="0" xfId="77" applyFont="1" applyFill="1"/>
    <xf numFmtId="0" fontId="14" fillId="26" borderId="231" xfId="77" applyFont="1" applyFill="1" applyBorder="1" applyAlignment="1">
      <alignment horizontal="center"/>
    </xf>
    <xf numFmtId="0" fontId="50" fillId="26" borderId="232" xfId="77" applyFont="1" applyFill="1" applyBorder="1" applyAlignment="1">
      <alignment horizontal="centerContinuous"/>
    </xf>
    <xf numFmtId="0" fontId="52" fillId="26" borderId="232" xfId="77" applyFont="1" applyFill="1" applyBorder="1" applyAlignment="1">
      <alignment horizontal="centerContinuous"/>
    </xf>
    <xf numFmtId="0" fontId="11" fillId="26" borderId="232" xfId="77" applyFont="1" applyFill="1" applyBorder="1" applyAlignment="1">
      <alignment horizontal="centerContinuous"/>
    </xf>
    <xf numFmtId="0" fontId="50" fillId="26" borderId="232" xfId="77" applyFont="1" applyFill="1" applyBorder="1" applyAlignment="1">
      <alignment horizontal="center"/>
    </xf>
    <xf numFmtId="0" fontId="57" fillId="26" borderId="233" xfId="77" applyFont="1" applyFill="1" applyBorder="1"/>
    <xf numFmtId="0" fontId="14" fillId="26" borderId="234" xfId="77" applyFont="1" applyFill="1" applyBorder="1" applyAlignment="1">
      <alignment horizontal="center"/>
    </xf>
    <xf numFmtId="0" fontId="52" fillId="26" borderId="235" xfId="77" applyFont="1" applyFill="1" applyBorder="1" applyAlignment="1">
      <alignment horizontal="centerContinuous"/>
    </xf>
    <xf numFmtId="0" fontId="11" fillId="26" borderId="235" xfId="77" applyFont="1" applyFill="1" applyBorder="1" applyAlignment="1">
      <alignment horizontal="centerContinuous"/>
    </xf>
    <xf numFmtId="0" fontId="59" fillId="26" borderId="235" xfId="77" applyFont="1" applyFill="1" applyBorder="1" applyAlignment="1">
      <alignment horizontal="centerContinuous"/>
    </xf>
    <xf numFmtId="0" fontId="52" fillId="26" borderId="235" xfId="77" applyFont="1" applyFill="1" applyBorder="1"/>
    <xf numFmtId="0" fontId="52" fillId="26" borderId="235" xfId="77" applyFont="1" applyFill="1" applyBorder="1" applyAlignment="1">
      <alignment horizontal="center"/>
    </xf>
    <xf numFmtId="0" fontId="11" fillId="26" borderId="235" xfId="77" applyFont="1" applyFill="1" applyBorder="1" applyAlignment="1">
      <alignment horizontal="center"/>
    </xf>
    <xf numFmtId="0" fontId="57" fillId="26" borderId="236" xfId="77" applyFont="1" applyFill="1" applyBorder="1"/>
    <xf numFmtId="0" fontId="50" fillId="26" borderId="234" xfId="77" applyFont="1" applyFill="1" applyBorder="1" applyAlignment="1">
      <alignment horizontal="center"/>
    </xf>
    <xf numFmtId="0" fontId="58" fillId="26" borderId="237" xfId="77" applyFont="1" applyFill="1" applyBorder="1" applyAlignment="1">
      <alignment horizontal="center"/>
    </xf>
    <xf numFmtId="0" fontId="58" fillId="26" borderId="0" xfId="77" applyFont="1" applyFill="1" applyBorder="1" applyAlignment="1">
      <alignment horizontal="center"/>
    </xf>
    <xf numFmtId="0" fontId="26" fillId="26" borderId="0" xfId="77" applyFont="1" applyFill="1" applyBorder="1" applyAlignment="1">
      <alignment horizontal="center"/>
    </xf>
    <xf numFmtId="0" fontId="11" fillId="26" borderId="238" xfId="77" applyFont="1" applyFill="1" applyBorder="1" applyAlignment="1">
      <alignment horizontal="centerContinuous"/>
    </xf>
    <xf numFmtId="0" fontId="58" fillId="26" borderId="235" xfId="77" applyFont="1" applyFill="1" applyBorder="1" applyAlignment="1">
      <alignment horizontal="center"/>
    </xf>
    <xf numFmtId="0" fontId="26" fillId="26" borderId="237" xfId="77" applyFont="1" applyFill="1" applyBorder="1" applyAlignment="1">
      <alignment horizontal="left"/>
    </xf>
    <xf numFmtId="0" fontId="26" fillId="26" borderId="0" xfId="77" applyFont="1" applyFill="1" applyBorder="1" applyAlignment="1">
      <alignment horizontal="left"/>
    </xf>
    <xf numFmtId="0" fontId="56" fillId="26" borderId="0" xfId="77" applyFont="1" applyFill="1" applyBorder="1" applyAlignment="1">
      <alignment horizontal="center"/>
    </xf>
    <xf numFmtId="0" fontId="185" fillId="26" borderId="0" xfId="77" applyFont="1" applyFill="1" applyBorder="1" applyAlignment="1">
      <alignment horizontal="center"/>
    </xf>
    <xf numFmtId="0" fontId="56" fillId="26" borderId="238" xfId="77" applyFont="1" applyFill="1" applyBorder="1" applyAlignment="1">
      <alignment horizontal="center"/>
    </xf>
    <xf numFmtId="0" fontId="57" fillId="26" borderId="236" xfId="77" applyFont="1" applyFill="1" applyBorder="1" applyAlignment="1">
      <alignment horizontal="center"/>
    </xf>
    <xf numFmtId="0" fontId="60" fillId="26" borderId="239" xfId="77" applyFont="1" applyFill="1" applyBorder="1" applyAlignment="1">
      <alignment horizontal="center"/>
    </xf>
    <xf numFmtId="0" fontId="58" fillId="26" borderId="240" xfId="77" applyFont="1" applyFill="1" applyBorder="1" applyAlignment="1">
      <alignment horizontal="center"/>
    </xf>
    <xf numFmtId="0" fontId="58" fillId="26" borderId="241" xfId="77" applyFont="1" applyFill="1" applyBorder="1" applyAlignment="1">
      <alignment horizontal="center"/>
    </xf>
    <xf numFmtId="0" fontId="58" fillId="26" borderId="242" xfId="77" applyFont="1" applyFill="1" applyBorder="1" applyAlignment="1">
      <alignment horizontal="center"/>
    </xf>
    <xf numFmtId="0" fontId="58" fillId="26" borderId="243" xfId="77" applyFont="1" applyFill="1" applyBorder="1" applyAlignment="1">
      <alignment horizontal="center"/>
    </xf>
    <xf numFmtId="0" fontId="58" fillId="26" borderId="236" xfId="77" applyFont="1" applyFill="1" applyBorder="1" applyAlignment="1">
      <alignment horizontal="center"/>
    </xf>
    <xf numFmtId="0" fontId="52" fillId="26" borderId="234" xfId="77" applyFont="1" applyFill="1" applyBorder="1" applyAlignment="1">
      <alignment horizontal="center"/>
    </xf>
    <xf numFmtId="0" fontId="56" fillId="26" borderId="232" xfId="77" applyFont="1" applyFill="1" applyBorder="1" applyAlignment="1">
      <alignment horizontal="center"/>
    </xf>
    <xf numFmtId="0" fontId="19" fillId="26" borderId="232" xfId="77" applyFont="1" applyFill="1" applyBorder="1" applyAlignment="1">
      <alignment horizontal="center"/>
    </xf>
    <xf numFmtId="0" fontId="57" fillId="26" borderId="232" xfId="77" applyFont="1" applyFill="1" applyBorder="1" applyAlignment="1">
      <alignment horizontal="center"/>
    </xf>
    <xf numFmtId="0" fontId="58" fillId="26" borderId="232" xfId="77" applyFont="1" applyFill="1" applyBorder="1" applyAlignment="1">
      <alignment horizontal="center"/>
    </xf>
    <xf numFmtId="0" fontId="26" fillId="26" borderId="232" xfId="77" applyFont="1" applyFill="1" applyBorder="1" applyAlignment="1">
      <alignment horizontal="center"/>
    </xf>
    <xf numFmtId="0" fontId="56" fillId="26" borderId="235" xfId="77" applyFont="1" applyFill="1" applyBorder="1" applyAlignment="1">
      <alignment horizontal="center"/>
    </xf>
    <xf numFmtId="0" fontId="56" fillId="26" borderId="244" xfId="77" applyFont="1" applyFill="1" applyBorder="1" applyAlignment="1">
      <alignment horizontal="center"/>
    </xf>
    <xf numFmtId="0" fontId="23" fillId="0" borderId="102" xfId="77" applyFont="1" applyFill="1" applyBorder="1" applyAlignment="1">
      <alignment horizontal="center"/>
    </xf>
    <xf numFmtId="0" fontId="23" fillId="0" borderId="103" xfId="77" applyFont="1" applyFill="1" applyBorder="1" applyAlignment="1">
      <alignment horizontal="center"/>
    </xf>
    <xf numFmtId="0" fontId="14" fillId="0" borderId="103" xfId="77" applyFont="1" applyFill="1" applyBorder="1" applyAlignment="1">
      <alignment horizontal="center"/>
    </xf>
    <xf numFmtId="0" fontId="23" fillId="0" borderId="89" xfId="77" applyFont="1" applyFill="1" applyBorder="1" applyAlignment="1">
      <alignment horizontal="center"/>
    </xf>
    <xf numFmtId="0" fontId="21" fillId="0" borderId="126" xfId="77" applyFont="1" applyFill="1" applyBorder="1" applyAlignment="1">
      <alignment horizontal="center" vertical="center"/>
    </xf>
    <xf numFmtId="0" fontId="23" fillId="0" borderId="108" xfId="77" applyFont="1" applyFill="1" applyBorder="1" applyAlignment="1">
      <alignment horizontal="center"/>
    </xf>
    <xf numFmtId="0" fontId="14" fillId="0" borderId="89" xfId="77" applyFont="1" applyFill="1" applyBorder="1" applyAlignment="1">
      <alignment horizontal="center"/>
    </xf>
    <xf numFmtId="0" fontId="48" fillId="0" borderId="126" xfId="77" applyFont="1" applyFill="1" applyBorder="1" applyAlignment="1">
      <alignment horizontal="center" vertical="center"/>
    </xf>
    <xf numFmtId="0" fontId="21" fillId="0" borderId="126" xfId="77" applyFont="1" applyBorder="1" applyAlignment="1">
      <alignment horizontal="center" vertical="justify"/>
    </xf>
    <xf numFmtId="0" fontId="48" fillId="0" borderId="126" xfId="77" applyFont="1" applyFill="1" applyBorder="1" applyAlignment="1">
      <alignment horizontal="center"/>
    </xf>
    <xf numFmtId="0" fontId="184" fillId="0" borderId="89" xfId="77" applyFont="1" applyFill="1" applyBorder="1" applyAlignment="1">
      <alignment horizontal="center"/>
    </xf>
    <xf numFmtId="0" fontId="16" fillId="0" borderId="0" xfId="77" applyFont="1" applyFill="1"/>
    <xf numFmtId="0" fontId="23" fillId="0" borderId="89" xfId="77" applyFont="1" applyBorder="1" applyAlignment="1">
      <alignment horizontal="center"/>
    </xf>
    <xf numFmtId="0" fontId="23" fillId="0" borderId="108" xfId="77" applyFont="1" applyBorder="1" applyAlignment="1">
      <alignment horizontal="center"/>
    </xf>
    <xf numFmtId="0" fontId="48" fillId="0" borderId="126" xfId="77" applyFont="1" applyBorder="1" applyAlignment="1">
      <alignment horizontal="center"/>
    </xf>
    <xf numFmtId="0" fontId="15" fillId="0" borderId="0" xfId="77" applyFont="1" applyFill="1" applyBorder="1"/>
    <xf numFmtId="0" fontId="79" fillId="0" borderId="0" xfId="77" applyFont="1" applyFill="1" applyBorder="1" applyAlignment="1">
      <alignment horizontal="left"/>
    </xf>
    <xf numFmtId="0" fontId="114" fillId="0" borderId="89" xfId="77" applyFont="1" applyFill="1" applyBorder="1" applyAlignment="1">
      <alignment horizontal="center" vertical="center"/>
    </xf>
    <xf numFmtId="17" fontId="21" fillId="0" borderId="126" xfId="77" applyNumberFormat="1" applyFont="1" applyFill="1" applyBorder="1" applyAlignment="1">
      <alignment horizontal="center" vertical="center"/>
    </xf>
    <xf numFmtId="0" fontId="15" fillId="0" borderId="0" xfId="77" applyFont="1" applyFill="1" applyBorder="1" applyAlignment="1">
      <alignment vertical="center"/>
    </xf>
    <xf numFmtId="0" fontId="79" fillId="0" borderId="0" xfId="77" applyFont="1" applyFill="1" applyBorder="1" applyAlignment="1">
      <alignment vertical="center"/>
    </xf>
    <xf numFmtId="0" fontId="15" fillId="0" borderId="0" xfId="77" applyFont="1" applyFill="1" applyAlignment="1">
      <alignment vertical="center"/>
    </xf>
    <xf numFmtId="0" fontId="14" fillId="0" borderId="245" xfId="77" applyFont="1" applyBorder="1" applyAlignment="1">
      <alignment horizontal="center"/>
    </xf>
    <xf numFmtId="0" fontId="14" fillId="0" borderId="191" xfId="77" applyFont="1" applyBorder="1" applyAlignment="1">
      <alignment horizontal="center"/>
    </xf>
    <xf numFmtId="0" fontId="23" fillId="0" borderId="191" xfId="77" applyFont="1" applyBorder="1" applyAlignment="1">
      <alignment horizontal="center"/>
    </xf>
    <xf numFmtId="0" fontId="165" fillId="0" borderId="191" xfId="77" applyFont="1" applyBorder="1" applyAlignment="1">
      <alignment horizontal="center"/>
    </xf>
    <xf numFmtId="0" fontId="21" fillId="0" borderId="246" xfId="77" applyFont="1" applyBorder="1" applyAlignment="1">
      <alignment horizontal="center"/>
    </xf>
    <xf numFmtId="0" fontId="23" fillId="0" borderId="0" xfId="77" applyFont="1" applyBorder="1" applyAlignment="1">
      <alignment horizontal="center"/>
    </xf>
    <xf numFmtId="0" fontId="11" fillId="0" borderId="0" xfId="77" applyFont="1" applyBorder="1" applyAlignment="1">
      <alignment horizontal="centerContinuous"/>
    </xf>
    <xf numFmtId="0" fontId="11" fillId="0" borderId="0" xfId="77" applyFont="1" applyBorder="1" applyAlignment="1">
      <alignment horizontal="center"/>
    </xf>
    <xf numFmtId="0" fontId="23" fillId="0" borderId="0" xfId="77" applyFont="1" applyBorder="1" applyAlignment="1">
      <alignment horizontal="centerContinuous"/>
    </xf>
    <xf numFmtId="0" fontId="23" fillId="0" borderId="0" xfId="77" applyFont="1" applyBorder="1" applyAlignment="1">
      <alignment horizontal="centerContinuous" vertical="center"/>
    </xf>
    <xf numFmtId="0" fontId="11" fillId="0" borderId="0" xfId="77" applyFont="1" applyBorder="1" applyAlignment="1">
      <alignment horizontal="centerContinuous" vertical="center"/>
    </xf>
    <xf numFmtId="0" fontId="62" fillId="0" borderId="0" xfId="77" applyFont="1" applyBorder="1" applyAlignment="1">
      <alignment horizontal="centerContinuous"/>
    </xf>
    <xf numFmtId="0" fontId="51" fillId="0" borderId="0" xfId="77" applyFont="1" applyAlignment="1">
      <alignment horizontal="centerContinuous"/>
    </xf>
    <xf numFmtId="0" fontId="11" fillId="26" borderId="160" xfId="77" applyFont="1" applyFill="1" applyBorder="1" applyAlignment="1">
      <alignment horizontal="centerContinuous"/>
    </xf>
    <xf numFmtId="0" fontId="11" fillId="26" borderId="247" xfId="77" applyFont="1" applyFill="1" applyBorder="1" applyAlignment="1">
      <alignment horizontal="centerContinuous"/>
    </xf>
    <xf numFmtId="0" fontId="11" fillId="26" borderId="248" xfId="77" applyFont="1" applyFill="1" applyBorder="1" applyAlignment="1">
      <alignment horizontal="center" vertical="center"/>
    </xf>
    <xf numFmtId="0" fontId="11" fillId="26" borderId="249" xfId="77" applyFont="1" applyFill="1" applyBorder="1" applyAlignment="1">
      <alignment horizontal="center" vertical="center"/>
    </xf>
    <xf numFmtId="0" fontId="11" fillId="0" borderId="0" xfId="77" applyFont="1" applyFill="1" applyBorder="1" applyAlignment="1">
      <alignment horizontal="center"/>
    </xf>
    <xf numFmtId="0" fontId="11" fillId="26" borderId="160" xfId="77" applyFont="1" applyFill="1" applyBorder="1" applyAlignment="1">
      <alignment horizontal="centerContinuous" vertical="center"/>
    </xf>
    <xf numFmtId="0" fontId="11" fillId="26" borderId="247" xfId="77" applyFont="1" applyFill="1" applyBorder="1" applyAlignment="1">
      <alignment horizontal="centerContinuous" vertical="center"/>
    </xf>
    <xf numFmtId="0" fontId="11" fillId="26" borderId="250" xfId="77" applyFont="1" applyFill="1" applyBorder="1" applyAlignment="1">
      <alignment horizontal="centerContinuous" vertical="center"/>
    </xf>
    <xf numFmtId="0" fontId="25" fillId="0" borderId="0" xfId="77" applyFont="1" applyAlignment="1">
      <alignment horizontal="center"/>
    </xf>
    <xf numFmtId="0" fontId="25" fillId="26" borderId="111" xfId="77" applyFont="1" applyFill="1" applyBorder="1" applyAlignment="1">
      <alignment horizontal="center"/>
    </xf>
    <xf numFmtId="0" fontId="25" fillId="26" borderId="251" xfId="77" applyFont="1" applyFill="1" applyBorder="1" applyAlignment="1">
      <alignment horizontal="center"/>
    </xf>
    <xf numFmtId="0" fontId="63" fillId="26" borderId="252" xfId="77" applyFont="1" applyFill="1" applyBorder="1" applyAlignment="1">
      <alignment horizontal="centerContinuous"/>
    </xf>
    <xf numFmtId="0" fontId="25" fillId="26" borderId="253" xfId="77" applyFont="1" applyFill="1" applyBorder="1" applyAlignment="1">
      <alignment horizontal="centerContinuous"/>
    </xf>
    <xf numFmtId="0" fontId="11" fillId="26" borderId="102" xfId="77" applyFont="1" applyFill="1" applyBorder="1" applyAlignment="1">
      <alignment horizontal="center"/>
    </xf>
    <xf numFmtId="0" fontId="11" fillId="26" borderId="103" xfId="77" applyFont="1" applyFill="1" applyBorder="1" applyAlignment="1">
      <alignment horizontal="center"/>
    </xf>
    <xf numFmtId="0" fontId="11" fillId="26" borderId="254" xfId="77" applyFont="1" applyFill="1" applyBorder="1" applyAlignment="1">
      <alignment horizontal="center"/>
    </xf>
    <xf numFmtId="0" fontId="11" fillId="26" borderId="0" xfId="77" applyFont="1" applyFill="1" applyBorder="1" applyAlignment="1">
      <alignment horizontal="centerContinuous"/>
    </xf>
    <xf numFmtId="0" fontId="11" fillId="26" borderId="255" xfId="77" applyFont="1" applyFill="1" applyBorder="1" applyAlignment="1">
      <alignment horizontal="centerContinuous"/>
    </xf>
    <xf numFmtId="0" fontId="18" fillId="26" borderId="103" xfId="77" applyFont="1" applyFill="1" applyBorder="1" applyAlignment="1">
      <alignment horizontal="center"/>
    </xf>
    <xf numFmtId="0" fontId="11" fillId="26" borderId="256" xfId="77" applyFont="1" applyFill="1" applyBorder="1" applyAlignment="1">
      <alignment horizontal="center"/>
    </xf>
    <xf numFmtId="0" fontId="11" fillId="26" borderId="249" xfId="77" applyFont="1" applyFill="1" applyBorder="1" applyAlignment="1">
      <alignment horizontal="center"/>
    </xf>
    <xf numFmtId="0" fontId="11" fillId="26" borderId="257" xfId="77" applyFont="1" applyFill="1" applyBorder="1" applyAlignment="1">
      <alignment horizontal="centerContinuous"/>
    </xf>
    <xf numFmtId="0" fontId="11" fillId="26" borderId="258" xfId="77" applyFont="1" applyFill="1" applyBorder="1" applyAlignment="1">
      <alignment horizontal="centerContinuous"/>
    </xf>
    <xf numFmtId="0" fontId="11" fillId="26" borderId="99" xfId="77" applyFont="1" applyFill="1" applyBorder="1" applyAlignment="1">
      <alignment horizontal="center"/>
    </xf>
    <xf numFmtId="0" fontId="11" fillId="26" borderId="86" xfId="77" applyFont="1" applyFill="1" applyBorder="1" applyAlignment="1">
      <alignment horizontal="center"/>
    </xf>
    <xf numFmtId="0" fontId="11" fillId="26" borderId="164" xfId="77" applyFont="1" applyFill="1" applyBorder="1" applyAlignment="1">
      <alignment horizontal="center"/>
    </xf>
    <xf numFmtId="0" fontId="64" fillId="26" borderId="245" xfId="77" applyFont="1" applyFill="1" applyBorder="1" applyAlignment="1">
      <alignment horizontal="center"/>
    </xf>
    <xf numFmtId="0" fontId="18" fillId="26" borderId="191" xfId="77" applyFont="1" applyFill="1" applyBorder="1" applyAlignment="1">
      <alignment horizontal="center"/>
    </xf>
    <xf numFmtId="0" fontId="11" fillId="26" borderId="191" xfId="77" applyFont="1" applyFill="1" applyBorder="1" applyAlignment="1">
      <alignment horizontal="center"/>
    </xf>
    <xf numFmtId="0" fontId="19" fillId="26" borderId="191" xfId="77" applyFont="1" applyFill="1" applyBorder="1" applyAlignment="1">
      <alignment horizontal="center"/>
    </xf>
    <xf numFmtId="0" fontId="52" fillId="26" borderId="191" xfId="77" applyFont="1" applyFill="1" applyBorder="1" applyAlignment="1">
      <alignment horizontal="center"/>
    </xf>
    <xf numFmtId="0" fontId="11" fillId="26" borderId="95" xfId="77" applyFont="1" applyFill="1" applyBorder="1" applyAlignment="1">
      <alignment horizontal="center"/>
    </xf>
    <xf numFmtId="0" fontId="11" fillId="26" borderId="259" xfId="77" applyFont="1" applyFill="1" applyBorder="1" applyAlignment="1">
      <alignment horizontal="center"/>
    </xf>
    <xf numFmtId="0" fontId="23" fillId="0" borderId="260" xfId="77" applyFont="1" applyBorder="1" applyAlignment="1">
      <alignment horizontal="centerContinuous"/>
    </xf>
    <xf numFmtId="0" fontId="20" fillId="0" borderId="261" xfId="77" applyFont="1" applyFill="1" applyBorder="1" applyAlignment="1">
      <alignment horizontal="centerContinuous"/>
    </xf>
    <xf numFmtId="0" fontId="18" fillId="0" borderId="103" xfId="77" applyFont="1" applyFill="1" applyBorder="1" applyAlignment="1"/>
    <xf numFmtId="0" fontId="18" fillId="0" borderId="254" xfId="77" applyFont="1" applyFill="1" applyBorder="1" applyAlignment="1"/>
    <xf numFmtId="0" fontId="18" fillId="0" borderId="102" xfId="77" applyFont="1" applyBorder="1" applyAlignment="1">
      <alignment horizontal="center"/>
    </xf>
    <xf numFmtId="0" fontId="110" fillId="0" borderId="103" xfId="77" applyFont="1" applyFill="1" applyBorder="1" applyAlignment="1">
      <alignment horizontal="center"/>
    </xf>
    <xf numFmtId="0" fontId="23" fillId="0" borderId="103" xfId="77" applyFont="1" applyBorder="1" applyAlignment="1">
      <alignment horizontal="center"/>
    </xf>
    <xf numFmtId="0" fontId="18" fillId="0" borderId="103" xfId="77" applyFont="1" applyFill="1" applyBorder="1" applyAlignment="1">
      <alignment horizontal="center"/>
    </xf>
    <xf numFmtId="0" fontId="21" fillId="0" borderId="103" xfId="77" applyFont="1" applyFill="1" applyBorder="1" applyAlignment="1">
      <alignment horizontal="center"/>
    </xf>
    <xf numFmtId="0" fontId="11" fillId="0" borderId="254" xfId="77" applyFont="1" applyBorder="1" applyAlignment="1">
      <alignment horizontal="center"/>
    </xf>
    <xf numFmtId="0" fontId="11" fillId="0" borderId="92" xfId="77" applyFont="1" applyBorder="1" applyAlignment="1">
      <alignment horizontal="center"/>
    </xf>
    <xf numFmtId="0" fontId="14" fillId="0" borderId="262" xfId="77" applyFont="1" applyBorder="1" applyAlignment="1">
      <alignment horizontal="center"/>
    </xf>
    <xf numFmtId="0" fontId="23" fillId="0" borderId="263" xfId="77" applyFont="1" applyBorder="1" applyAlignment="1">
      <alignment horizontal="centerContinuous"/>
    </xf>
    <xf numFmtId="0" fontId="21" fillId="0" borderId="89" xfId="77" applyFont="1" applyFill="1" applyBorder="1" applyAlignment="1"/>
    <xf numFmtId="0" fontId="21" fillId="0" borderId="264" xfId="77" applyFont="1" applyFill="1" applyBorder="1" applyAlignment="1"/>
    <xf numFmtId="0" fontId="18" fillId="0" borderId="108" xfId="77" applyFont="1" applyBorder="1" applyAlignment="1">
      <alignment horizontal="center"/>
    </xf>
    <xf numFmtId="0" fontId="110" fillId="0" borderId="89" xfId="77" applyFont="1" applyFill="1" applyBorder="1" applyAlignment="1">
      <alignment horizontal="center"/>
    </xf>
    <xf numFmtId="0" fontId="18" fillId="0" borderId="89" xfId="77" applyFont="1" applyFill="1" applyBorder="1" applyAlignment="1">
      <alignment horizontal="center"/>
    </xf>
    <xf numFmtId="0" fontId="11" fillId="0" borderId="264" xfId="77" applyFont="1" applyBorder="1" applyAlignment="1">
      <alignment horizontal="center"/>
    </xf>
    <xf numFmtId="0" fontId="11" fillId="0" borderId="107" xfId="77" applyFont="1" applyBorder="1" applyAlignment="1">
      <alignment horizontal="center"/>
    </xf>
    <xf numFmtId="0" fontId="14" fillId="0" borderId="265" xfId="77" applyFont="1" applyBorder="1" applyAlignment="1">
      <alignment horizontal="center"/>
    </xf>
    <xf numFmtId="0" fontId="23" fillId="0" borderId="102" xfId="77" applyFont="1" applyBorder="1" applyAlignment="1">
      <alignment horizontal="centerContinuous"/>
    </xf>
    <xf numFmtId="0" fontId="23" fillId="0" borderId="103" xfId="77" applyFont="1" applyBorder="1" applyAlignment="1">
      <alignment horizontal="centerContinuous"/>
    </xf>
    <xf numFmtId="0" fontId="21" fillId="0" borderId="89" xfId="77" applyFont="1" applyBorder="1" applyAlignment="1"/>
    <xf numFmtId="0" fontId="21" fillId="0" borderId="264" xfId="77" applyFont="1" applyBorder="1" applyAlignment="1"/>
    <xf numFmtId="0" fontId="23" fillId="0" borderId="108" xfId="77" applyFont="1" applyFill="1" applyBorder="1" applyAlignment="1">
      <alignment horizontal="centerContinuous"/>
    </xf>
    <xf numFmtId="0" fontId="23" fillId="0" borderId="89" xfId="77" applyFont="1" applyFill="1" applyBorder="1" applyAlignment="1">
      <alignment horizontal="centerContinuous"/>
    </xf>
    <xf numFmtId="0" fontId="18" fillId="0" borderId="108" xfId="77" applyFont="1" applyFill="1" applyBorder="1" applyAlignment="1">
      <alignment horizontal="center"/>
    </xf>
    <xf numFmtId="0" fontId="107" fillId="0" borderId="264" xfId="77" applyFont="1" applyFill="1" applyBorder="1" applyAlignment="1">
      <alignment horizontal="center"/>
    </xf>
    <xf numFmtId="0" fontId="11" fillId="0" borderId="107" xfId="77" applyFont="1" applyFill="1" applyBorder="1" applyAlignment="1">
      <alignment horizontal="center"/>
    </xf>
    <xf numFmtId="0" fontId="14" fillId="0" borderId="265" xfId="77" applyFont="1" applyFill="1" applyBorder="1" applyAlignment="1">
      <alignment horizontal="center"/>
    </xf>
    <xf numFmtId="0" fontId="15" fillId="0" borderId="0" xfId="77" applyFont="1" applyFill="1" applyAlignment="1">
      <alignment horizontal="center"/>
    </xf>
    <xf numFmtId="0" fontId="23" fillId="0" borderId="107" xfId="77" applyFont="1" applyFill="1" applyBorder="1" applyAlignment="1">
      <alignment horizontal="centerContinuous"/>
    </xf>
    <xf numFmtId="0" fontId="23" fillId="0" borderId="110" xfId="77" applyFont="1" applyFill="1" applyBorder="1" applyAlignment="1">
      <alignment horizontal="centerContinuous"/>
    </xf>
    <xf numFmtId="0" fontId="23" fillId="0" borderId="108" xfId="77" applyFont="1" applyBorder="1" applyAlignment="1">
      <alignment horizontal="centerContinuous"/>
    </xf>
    <xf numFmtId="0" fontId="23" fillId="0" borderId="89" xfId="77" applyFont="1" applyBorder="1" applyAlignment="1">
      <alignment horizontal="centerContinuous"/>
    </xf>
    <xf numFmtId="0" fontId="11" fillId="0" borderId="265" xfId="77" applyFont="1" applyBorder="1" applyAlignment="1">
      <alignment horizontal="center"/>
    </xf>
    <xf numFmtId="0" fontId="24" fillId="0" borderId="264" xfId="77" applyFont="1" applyBorder="1" applyAlignment="1">
      <alignment horizontal="center"/>
    </xf>
    <xf numFmtId="0" fontId="18" fillId="0" borderId="108" xfId="77" applyFont="1" applyFill="1" applyBorder="1" applyAlignment="1">
      <alignment horizontal="centerContinuous"/>
    </xf>
    <xf numFmtId="0" fontId="18" fillId="0" borderId="89" xfId="77" applyFont="1" applyFill="1" applyBorder="1" applyAlignment="1">
      <alignment horizontal="centerContinuous"/>
    </xf>
    <xf numFmtId="0" fontId="21" fillId="0" borderId="108" xfId="77" applyFont="1" applyFill="1" applyBorder="1" applyAlignment="1">
      <alignment horizontal="center"/>
    </xf>
    <xf numFmtId="0" fontId="21" fillId="0" borderId="89" xfId="77" applyFont="1" applyFill="1" applyBorder="1" applyAlignment="1">
      <alignment horizontal="center"/>
    </xf>
    <xf numFmtId="0" fontId="18" fillId="0" borderId="245" xfId="77" applyFont="1" applyBorder="1" applyAlignment="1">
      <alignment horizontal="center"/>
    </xf>
    <xf numFmtId="0" fontId="110" fillId="0" borderId="191" xfId="77" applyFont="1" applyFill="1" applyBorder="1" applyAlignment="1">
      <alignment horizontal="center"/>
    </xf>
    <xf numFmtId="0" fontId="18" fillId="0" borderId="191" xfId="77" applyFont="1" applyFill="1" applyBorder="1" applyAlignment="1">
      <alignment horizontal="center"/>
    </xf>
    <xf numFmtId="0" fontId="23" fillId="0" borderId="191" xfId="77" applyFont="1" applyFill="1" applyBorder="1" applyAlignment="1">
      <alignment horizontal="center"/>
    </xf>
    <xf numFmtId="0" fontId="11" fillId="0" borderId="246" xfId="77" applyFont="1" applyBorder="1" applyAlignment="1">
      <alignment horizontal="center"/>
    </xf>
    <xf numFmtId="0" fontId="18" fillId="0" borderId="266" xfId="77" applyFont="1" applyBorder="1" applyAlignment="1">
      <alignment horizontal="center"/>
    </xf>
    <xf numFmtId="0" fontId="18" fillId="0" borderId="267" xfId="77" applyFont="1" applyFill="1" applyBorder="1" applyAlignment="1">
      <alignment horizontal="center"/>
    </xf>
    <xf numFmtId="0" fontId="23" fillId="0" borderId="267" xfId="77" applyFont="1" applyBorder="1" applyAlignment="1">
      <alignment horizontal="center"/>
    </xf>
    <xf numFmtId="0" fontId="21" fillId="0" borderId="267" xfId="77" applyFont="1" applyFill="1" applyBorder="1" applyAlignment="1">
      <alignment horizontal="center"/>
    </xf>
    <xf numFmtId="0" fontId="21" fillId="0" borderId="267" xfId="77" applyFont="1" applyBorder="1" applyAlignment="1">
      <alignment horizontal="center"/>
    </xf>
    <xf numFmtId="0" fontId="23" fillId="0" borderId="267" xfId="77" applyFont="1" applyFill="1" applyBorder="1" applyAlignment="1">
      <alignment horizontal="center"/>
    </xf>
    <xf numFmtId="0" fontId="11" fillId="0" borderId="268" xfId="77" applyFont="1" applyBorder="1" applyAlignment="1">
      <alignment horizontal="center"/>
    </xf>
    <xf numFmtId="0" fontId="11" fillId="0" borderId="269" xfId="77" applyFont="1" applyBorder="1" applyAlignment="1">
      <alignment horizontal="center"/>
    </xf>
    <xf numFmtId="0" fontId="14" fillId="0" borderId="270" xfId="77" applyFont="1" applyBorder="1" applyAlignment="1">
      <alignment horizontal="center"/>
    </xf>
    <xf numFmtId="0" fontId="115" fillId="0" borderId="107" xfId="77" applyFont="1" applyFill="1" applyBorder="1" applyAlignment="1">
      <alignment horizontal="centerContinuous"/>
    </xf>
    <xf numFmtId="0" fontId="116" fillId="0" borderId="110" xfId="77" applyFont="1" applyFill="1" applyBorder="1" applyAlignment="1">
      <alignment horizontal="centerContinuous"/>
    </xf>
    <xf numFmtId="0" fontId="21" fillId="0" borderId="191" xfId="77" applyFont="1" applyFill="1" applyBorder="1" applyAlignment="1"/>
    <xf numFmtId="0" fontId="183" fillId="0" borderId="246" xfId="77" applyFont="1" applyFill="1" applyBorder="1" applyAlignment="1"/>
    <xf numFmtId="0" fontId="23" fillId="0" borderId="245" xfId="77" applyFont="1" applyFill="1" applyBorder="1" applyAlignment="1">
      <alignment horizontal="center"/>
    </xf>
    <xf numFmtId="0" fontId="51" fillId="0" borderId="191" xfId="77" applyFont="1" applyFill="1" applyBorder="1" applyAlignment="1">
      <alignment horizontal="center"/>
    </xf>
    <xf numFmtId="0" fontId="65" fillId="0" borderId="0" xfId="77" applyFont="1"/>
    <xf numFmtId="0" fontId="66" fillId="0" borderId="0" xfId="77" applyFont="1"/>
    <xf numFmtId="0" fontId="114" fillId="0" borderId="245" xfId="77" applyFont="1" applyBorder="1" applyAlignment="1">
      <alignment horizontal="centerContinuous"/>
    </xf>
    <xf numFmtId="0" fontId="67" fillId="0" borderId="191" xfId="77" applyFont="1" applyBorder="1" applyAlignment="1">
      <alignment horizontal="centerContinuous"/>
    </xf>
    <xf numFmtId="0" fontId="11" fillId="0" borderId="191" xfId="77" applyFont="1" applyBorder="1" applyAlignment="1">
      <alignment horizontal="centerContinuous"/>
    </xf>
    <xf numFmtId="0" fontId="11" fillId="0" borderId="246" xfId="77" applyFont="1" applyBorder="1" applyAlignment="1">
      <alignment horizontal="centerContinuous"/>
    </xf>
    <xf numFmtId="0" fontId="88" fillId="0" borderId="0" xfId="77" applyFont="1"/>
    <xf numFmtId="0" fontId="18" fillId="0" borderId="77" xfId="77" applyFont="1" applyBorder="1" applyAlignment="1">
      <alignment horizontal="center"/>
    </xf>
    <xf numFmtId="0" fontId="21" fillId="0" borderId="77" xfId="77" applyFont="1" applyBorder="1" applyAlignment="1">
      <alignment horizontal="center"/>
    </xf>
    <xf numFmtId="0" fontId="19" fillId="0" borderId="77" xfId="77" applyFont="1" applyBorder="1" applyAlignment="1">
      <alignment horizontal="centerContinuous"/>
    </xf>
    <xf numFmtId="0" fontId="61" fillId="0" borderId="0" xfId="77" applyFont="1" applyAlignment="1">
      <alignment horizontal="centerContinuous"/>
    </xf>
    <xf numFmtId="0" fontId="61" fillId="0" borderId="0" xfId="77" applyFont="1"/>
    <xf numFmtId="0" fontId="50" fillId="26" borderId="271" xfId="77" applyFont="1" applyFill="1" applyBorder="1" applyAlignment="1">
      <alignment horizontal="center"/>
    </xf>
    <xf numFmtId="0" fontId="50" fillId="26" borderId="272" xfId="77" applyFont="1" applyFill="1" applyBorder="1" applyAlignment="1">
      <alignment horizontal="center"/>
    </xf>
    <xf numFmtId="0" fontId="50" fillId="26" borderId="272" xfId="77" applyFont="1" applyFill="1" applyBorder="1" applyAlignment="1">
      <alignment horizontal="centerContinuous" vertical="justify" wrapText="1"/>
    </xf>
    <xf numFmtId="0" fontId="50" fillId="26" borderId="272" xfId="77" applyFont="1" applyFill="1" applyBorder="1" applyAlignment="1">
      <alignment horizontal="centerContinuous" vertical="justify"/>
    </xf>
    <xf numFmtId="0" fontId="58" fillId="26" borderId="272" xfId="77" applyFont="1" applyFill="1" applyBorder="1" applyAlignment="1">
      <alignment horizontal="center"/>
    </xf>
    <xf numFmtId="0" fontId="50" fillId="26" borderId="272" xfId="77" applyFont="1" applyFill="1" applyBorder="1" applyAlignment="1">
      <alignment horizontal="centerContinuous"/>
    </xf>
    <xf numFmtId="0" fontId="58" fillId="26" borderId="272" xfId="77" applyFont="1" applyFill="1" applyBorder="1" applyAlignment="1">
      <alignment horizontal="centerContinuous"/>
    </xf>
    <xf numFmtId="0" fontId="11" fillId="26" borderId="237" xfId="77" applyFont="1" applyFill="1" applyBorder="1" applyAlignment="1">
      <alignment horizontal="center"/>
    </xf>
    <xf numFmtId="0" fontId="11" fillId="26" borderId="0" xfId="77" applyFont="1" applyFill="1" applyBorder="1" applyAlignment="1">
      <alignment horizontal="center"/>
    </xf>
    <xf numFmtId="0" fontId="11" fillId="26" borderId="0" xfId="77" applyFont="1" applyFill="1" applyBorder="1" applyAlignment="1">
      <alignment horizontal="centerContinuous" vertical="justify" wrapText="1"/>
    </xf>
    <xf numFmtId="0" fontId="14" fillId="26" borderId="0" xfId="77" applyFont="1" applyFill="1" applyBorder="1" applyAlignment="1">
      <alignment horizontal="centerContinuous" vertical="justify"/>
    </xf>
    <xf numFmtId="0" fontId="50" fillId="26" borderId="0" xfId="77" applyFont="1" applyFill="1" applyBorder="1" applyAlignment="1">
      <alignment horizontal="centerContinuous"/>
    </xf>
    <xf numFmtId="0" fontId="58" fillId="26" borderId="0" xfId="77" applyFont="1" applyFill="1" applyBorder="1" applyAlignment="1">
      <alignment horizontal="centerContinuous"/>
    </xf>
    <xf numFmtId="0" fontId="26" fillId="26" borderId="238" xfId="77" applyFont="1" applyFill="1" applyBorder="1" applyAlignment="1">
      <alignment horizontal="left"/>
    </xf>
    <xf numFmtId="0" fontId="14" fillId="26" borderId="0" xfId="77" applyFont="1" applyFill="1" applyBorder="1" applyAlignment="1">
      <alignment horizontal="center"/>
    </xf>
    <xf numFmtId="0" fontId="23" fillId="0" borderId="273" xfId="77" applyFont="1" applyFill="1" applyBorder="1" applyAlignment="1">
      <alignment horizontal="center"/>
    </xf>
    <xf numFmtId="0" fontId="23" fillId="0" borderId="87" xfId="77" applyFont="1" applyFill="1" applyBorder="1" applyAlignment="1">
      <alignment horizontal="center"/>
    </xf>
    <xf numFmtId="17" fontId="109" fillId="0" borderId="218" xfId="76" applyNumberFormat="1" applyFont="1" applyFill="1" applyBorder="1" applyAlignment="1">
      <alignment horizontal="center" vertical="center"/>
    </xf>
    <xf numFmtId="9" fontId="109" fillId="0" borderId="274" xfId="76" applyNumberFormat="1" applyFont="1" applyFill="1" applyBorder="1" applyAlignment="1">
      <alignment horizontal="center" vertical="center"/>
    </xf>
    <xf numFmtId="9" fontId="109" fillId="0" borderId="275" xfId="76" applyNumberFormat="1" applyFont="1" applyFill="1" applyBorder="1" applyAlignment="1">
      <alignment horizontal="center" vertical="center"/>
    </xf>
    <xf numFmtId="9" fontId="109" fillId="0" borderId="213" xfId="76" applyNumberFormat="1" applyFont="1" applyFill="1" applyBorder="1" applyAlignment="1">
      <alignment horizontal="center" vertical="center"/>
    </xf>
    <xf numFmtId="9" fontId="109" fillId="0" borderId="276" xfId="76" applyNumberFormat="1" applyFont="1" applyFill="1" applyBorder="1" applyAlignment="1">
      <alignment horizontal="center" vertical="center"/>
    </xf>
    <xf numFmtId="9" fontId="109" fillId="0" borderId="277" xfId="76" applyNumberFormat="1" applyFont="1" applyFill="1" applyBorder="1" applyAlignment="1">
      <alignment horizontal="center"/>
    </xf>
    <xf numFmtId="9" fontId="109" fillId="0" borderId="214" xfId="76" applyNumberFormat="1" applyFont="1" applyFill="1" applyBorder="1" applyAlignment="1">
      <alignment horizontal="center"/>
    </xf>
    <xf numFmtId="9" fontId="109" fillId="0" borderId="277" xfId="76" applyNumberFormat="1" applyFont="1" applyBorder="1" applyAlignment="1">
      <alignment horizontal="center"/>
    </xf>
    <xf numFmtId="9" fontId="109" fillId="0" borderId="214" xfId="76" applyNumberFormat="1" applyFont="1" applyFill="1" applyBorder="1" applyAlignment="1">
      <alignment horizontal="center" vertical="center"/>
    </xf>
    <xf numFmtId="9" fontId="109" fillId="0" borderId="278" xfId="76" applyNumberFormat="1" applyFont="1" applyBorder="1" applyAlignment="1">
      <alignment horizontal="center"/>
    </xf>
    <xf numFmtId="9" fontId="109" fillId="0" borderId="218" xfId="76" applyNumberFormat="1" applyFont="1" applyFill="1" applyBorder="1" applyAlignment="1">
      <alignment horizontal="center" vertical="center"/>
    </xf>
    <xf numFmtId="9" fontId="109" fillId="0" borderId="279" xfId="76" applyNumberFormat="1" applyFont="1" applyFill="1" applyBorder="1" applyAlignment="1">
      <alignment horizontal="center" vertical="center"/>
    </xf>
    <xf numFmtId="9" fontId="109" fillId="0" borderId="278" xfId="76" applyNumberFormat="1" applyFont="1" applyFill="1" applyBorder="1" applyAlignment="1">
      <alignment horizontal="center" vertical="center"/>
    </xf>
    <xf numFmtId="0" fontId="238" fillId="0" borderId="0" xfId="76" applyAlignment="1">
      <alignment horizontal="center"/>
    </xf>
    <xf numFmtId="0" fontId="244" fillId="0" borderId="0" xfId="76" applyFont="1" applyBorder="1" applyAlignment="1">
      <alignment horizontal="center"/>
    </xf>
    <xf numFmtId="0" fontId="245" fillId="0" borderId="0" xfId="76" applyFont="1" applyAlignment="1">
      <alignment horizontal="center"/>
    </xf>
    <xf numFmtId="0" fontId="248" fillId="0" borderId="0" xfId="76" applyFont="1" applyAlignment="1">
      <alignment horizontal="center"/>
    </xf>
    <xf numFmtId="9" fontId="256" fillId="43" borderId="277" xfId="76" applyNumberFormat="1" applyFont="1" applyFill="1" applyBorder="1" applyAlignment="1">
      <alignment horizontal="center"/>
    </xf>
    <xf numFmtId="0" fontId="257" fillId="0" borderId="277" xfId="76" applyFont="1" applyBorder="1" applyAlignment="1">
      <alignment horizontal="center"/>
    </xf>
    <xf numFmtId="0" fontId="21" fillId="0" borderId="191" xfId="77" applyFont="1" applyFill="1" applyBorder="1" applyAlignment="1">
      <alignment horizontal="center"/>
    </xf>
    <xf numFmtId="0" fontId="178" fillId="0" borderId="0" xfId="0" applyFont="1"/>
    <xf numFmtId="0" fontId="172" fillId="0" borderId="0" xfId="0" applyFont="1" applyAlignment="1">
      <alignment horizontal="centerContinuous"/>
    </xf>
    <xf numFmtId="0" fontId="178" fillId="0" borderId="0" xfId="0" applyFont="1" applyAlignment="1">
      <alignment horizontal="centerContinuous"/>
    </xf>
    <xf numFmtId="0" fontId="1" fillId="0" borderId="0" xfId="0" applyFont="1"/>
    <xf numFmtId="0" fontId="187" fillId="0" borderId="0" xfId="0" applyFont="1" applyAlignment="1">
      <alignment horizontal="centerContinuous" vertical="top"/>
    </xf>
    <xf numFmtId="0" fontId="176" fillId="0" borderId="15" xfId="0" applyFont="1" applyBorder="1" applyAlignment="1">
      <alignment horizontal="center"/>
    </xf>
    <xf numFmtId="0" fontId="114" fillId="0" borderId="280" xfId="0" applyFont="1" applyBorder="1" applyAlignment="1">
      <alignment horizontal="left"/>
    </xf>
    <xf numFmtId="0" fontId="176" fillId="0" borderId="281" xfId="0" applyFont="1" applyBorder="1" applyAlignment="1">
      <alignment horizontal="center"/>
    </xf>
    <xf numFmtId="0" fontId="176" fillId="0" borderId="282" xfId="0" applyFont="1" applyBorder="1" applyAlignment="1">
      <alignment horizontal="center"/>
    </xf>
    <xf numFmtId="0" fontId="176" fillId="0" borderId="10" xfId="0" applyFont="1" applyBorder="1" applyAlignment="1">
      <alignment horizontal="center"/>
    </xf>
    <xf numFmtId="0" fontId="114" fillId="0" borderId="283" xfId="0" applyFont="1" applyBorder="1" applyAlignment="1">
      <alignment horizontal="center"/>
    </xf>
    <xf numFmtId="0" fontId="176" fillId="0" borderId="284" xfId="0" applyFont="1" applyBorder="1" applyAlignment="1">
      <alignment horizontal="right"/>
    </xf>
    <xf numFmtId="0" fontId="176" fillId="0" borderId="195" xfId="0" applyFont="1" applyBorder="1" applyAlignment="1">
      <alignment horizontal="center"/>
    </xf>
    <xf numFmtId="0" fontId="188" fillId="0" borderId="0" xfId="0" applyFont="1"/>
    <xf numFmtId="0" fontId="189" fillId="0" borderId="0" xfId="0" applyFont="1"/>
    <xf numFmtId="0" fontId="114" fillId="0" borderId="285" xfId="0" applyFont="1" applyBorder="1" applyAlignment="1">
      <alignment horizontal="center"/>
    </xf>
    <xf numFmtId="0" fontId="114" fillId="0" borderId="286" xfId="0" applyFont="1" applyBorder="1" applyAlignment="1">
      <alignment horizontal="center" vertical="center"/>
    </xf>
    <xf numFmtId="0" fontId="114" fillId="0" borderId="286" xfId="0" applyFont="1" applyBorder="1" applyAlignment="1">
      <alignment horizontal="center"/>
    </xf>
    <xf numFmtId="0" fontId="101" fillId="0" borderId="287" xfId="0" applyFont="1" applyBorder="1" applyAlignment="1">
      <alignment horizontal="center"/>
    </xf>
    <xf numFmtId="0" fontId="176" fillId="0" borderId="0" xfId="0" applyFont="1" applyBorder="1" applyAlignment="1">
      <alignment horizontal="center"/>
    </xf>
    <xf numFmtId="0" fontId="114" fillId="0" borderId="221" xfId="0" applyFont="1" applyBorder="1" applyAlignment="1">
      <alignment horizontal="center"/>
    </xf>
    <xf numFmtId="0" fontId="190" fillId="0" borderId="286" xfId="0" applyFont="1" applyBorder="1" applyAlignment="1">
      <alignment horizontal="center"/>
    </xf>
    <xf numFmtId="0" fontId="101" fillId="0" borderId="286" xfId="0" applyFont="1" applyBorder="1" applyAlignment="1">
      <alignment horizontal="center"/>
    </xf>
    <xf numFmtId="0" fontId="191" fillId="0" borderId="286" xfId="0" applyFont="1" applyBorder="1" applyAlignment="1">
      <alignment horizontal="center"/>
    </xf>
    <xf numFmtId="0" fontId="114" fillId="0" borderId="287" xfId="0" applyFont="1" applyBorder="1" applyAlignment="1">
      <alignment horizontal="center"/>
    </xf>
    <xf numFmtId="0" fontId="114" fillId="0" borderId="219" xfId="0" applyFont="1" applyBorder="1" applyAlignment="1">
      <alignment horizontal="center"/>
    </xf>
    <xf numFmtId="0" fontId="114" fillId="0" borderId="17" xfId="0" applyFont="1" applyBorder="1" applyAlignment="1">
      <alignment horizontal="center"/>
    </xf>
    <xf numFmtId="0" fontId="114" fillId="0" borderId="18" xfId="0" applyFont="1" applyBorder="1" applyAlignment="1">
      <alignment horizontal="center" vertical="center"/>
    </xf>
    <xf numFmtId="0" fontId="114" fillId="0" borderId="18" xfId="0" applyFont="1" applyBorder="1" applyAlignment="1">
      <alignment horizontal="center"/>
    </xf>
    <xf numFmtId="0" fontId="101" fillId="0" borderId="18" xfId="0" applyFont="1" applyBorder="1" applyAlignment="1">
      <alignment horizontal="center"/>
    </xf>
    <xf numFmtId="0" fontId="114" fillId="0" borderId="288" xfId="0" applyFont="1" applyBorder="1" applyAlignment="1">
      <alignment horizontal="center"/>
    </xf>
    <xf numFmtId="0" fontId="176" fillId="0" borderId="289" xfId="0" applyFont="1" applyBorder="1" applyAlignment="1">
      <alignment horizontal="right"/>
    </xf>
    <xf numFmtId="0" fontId="114" fillId="0" borderId="220" xfId="0" applyFont="1" applyBorder="1" applyAlignment="1">
      <alignment horizontal="center"/>
    </xf>
    <xf numFmtId="0" fontId="114" fillId="0" borderId="13" xfId="0" applyFont="1" applyBorder="1"/>
    <xf numFmtId="0" fontId="114" fillId="0" borderId="290" xfId="0" applyFont="1" applyBorder="1"/>
    <xf numFmtId="0" fontId="110" fillId="0" borderId="291" xfId="0" applyFont="1" applyBorder="1"/>
    <xf numFmtId="0" fontId="176" fillId="0" borderId="292" xfId="0" applyFont="1" applyBorder="1" applyAlignment="1">
      <alignment horizontal="right"/>
    </xf>
    <xf numFmtId="0" fontId="114" fillId="0" borderId="195" xfId="0" applyFont="1" applyBorder="1" applyAlignment="1">
      <alignment horizontal="center"/>
    </xf>
    <xf numFmtId="0" fontId="114" fillId="0" borderId="293" xfId="0" applyFont="1" applyBorder="1"/>
    <xf numFmtId="0" fontId="192" fillId="0" borderId="294" xfId="0" applyFont="1" applyBorder="1"/>
    <xf numFmtId="0" fontId="192" fillId="0" borderId="295" xfId="0" applyFont="1" applyBorder="1"/>
    <xf numFmtId="0" fontId="192" fillId="0" borderId="195" xfId="0" applyFont="1" applyBorder="1" applyAlignment="1">
      <alignment horizontal="center"/>
    </xf>
    <xf numFmtId="0" fontId="176" fillId="0" borderId="296" xfId="0" applyFont="1" applyBorder="1" applyAlignment="1">
      <alignment horizontal="right"/>
    </xf>
    <xf numFmtId="0" fontId="192" fillId="0" borderId="195" xfId="0" applyFont="1" applyBorder="1"/>
    <xf numFmtId="0" fontId="187" fillId="0" borderId="195" xfId="0" applyFont="1" applyBorder="1"/>
    <xf numFmtId="0" fontId="177" fillId="0" borderId="19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93" fillId="0" borderId="0" xfId="0" applyFont="1" applyAlignment="1">
      <alignment horizontal="right"/>
    </xf>
    <xf numFmtId="0" fontId="187" fillId="0" borderId="0" xfId="0" applyFont="1" applyAlignment="1">
      <alignment horizontal="centerContinuous"/>
    </xf>
    <xf numFmtId="0" fontId="194" fillId="0" borderId="15" xfId="0" applyFont="1" applyBorder="1" applyAlignment="1">
      <alignment horizontal="center"/>
    </xf>
    <xf numFmtId="0" fontId="194" fillId="0" borderId="10" xfId="0" applyFont="1" applyBorder="1" applyAlignment="1">
      <alignment horizontal="center"/>
    </xf>
    <xf numFmtId="0" fontId="193" fillId="0" borderId="10" xfId="0" applyFont="1" applyBorder="1" applyAlignment="1">
      <alignment horizontal="center"/>
    </xf>
    <xf numFmtId="0" fontId="3" fillId="0" borderId="283" xfId="0" applyFont="1" applyBorder="1" applyAlignment="1">
      <alignment horizontal="center"/>
    </xf>
    <xf numFmtId="0" fontId="194" fillId="0" borderId="284" xfId="0" applyFont="1" applyBorder="1" applyAlignment="1">
      <alignment horizontal="right"/>
    </xf>
    <xf numFmtId="0" fontId="194" fillId="0" borderId="16" xfId="0" applyFont="1" applyBorder="1" applyAlignment="1">
      <alignment horizontal="center"/>
    </xf>
    <xf numFmtId="0" fontId="3" fillId="0" borderId="285" xfId="0" applyFont="1" applyBorder="1" applyAlignment="1">
      <alignment horizontal="center"/>
    </xf>
    <xf numFmtId="0" fontId="3" fillId="0" borderId="286" xfId="0" applyFont="1" applyBorder="1" applyAlignment="1">
      <alignment horizontal="center"/>
    </xf>
    <xf numFmtId="0" fontId="3" fillId="0" borderId="287" xfId="0" applyFont="1" applyBorder="1" applyAlignment="1">
      <alignment horizontal="center"/>
    </xf>
    <xf numFmtId="0" fontId="194" fillId="0" borderId="0" xfId="0" applyFont="1" applyBorder="1" applyAlignment="1">
      <alignment horizontal="center"/>
    </xf>
    <xf numFmtId="0" fontId="3" fillId="0" borderId="29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8" xfId="0" applyFont="1" applyBorder="1" applyAlignment="1">
      <alignment horizontal="center"/>
    </xf>
    <xf numFmtId="0" fontId="194" fillId="0" borderId="28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195" fillId="0" borderId="13" xfId="0" applyFont="1" applyBorder="1"/>
    <xf numFmtId="0" fontId="195" fillId="0" borderId="290" xfId="0" applyFont="1" applyBorder="1"/>
    <xf numFmtId="0" fontId="3" fillId="0" borderId="291" xfId="0" applyFont="1" applyBorder="1"/>
    <xf numFmtId="0" fontId="194" fillId="0" borderId="292" xfId="0" applyFont="1" applyBorder="1" applyAlignment="1">
      <alignment horizontal="right"/>
    </xf>
    <xf numFmtId="0" fontId="196" fillId="0" borderId="290" xfId="0" applyFont="1" applyBorder="1"/>
    <xf numFmtId="0" fontId="195" fillId="0" borderId="293" xfId="0" applyFont="1" applyBorder="1"/>
    <xf numFmtId="0" fontId="195" fillId="0" borderId="298" xfId="0" applyFont="1" applyBorder="1"/>
    <xf numFmtId="0" fontId="195" fillId="0" borderId="299" xfId="0" applyFont="1" applyBorder="1"/>
    <xf numFmtId="0" fontId="3" fillId="0" borderId="300" xfId="0" applyFont="1" applyBorder="1"/>
    <xf numFmtId="0" fontId="194" fillId="0" borderId="301" xfId="0" applyFont="1" applyBorder="1" applyAlignment="1">
      <alignment horizontal="right"/>
    </xf>
    <xf numFmtId="0" fontId="195" fillId="0" borderId="302" xfId="0" applyFont="1" applyBorder="1"/>
    <xf numFmtId="0" fontId="195" fillId="0" borderId="23" xfId="0" applyFont="1" applyBorder="1"/>
    <xf numFmtId="0" fontId="197" fillId="0" borderId="23" xfId="0" applyFont="1" applyBorder="1"/>
    <xf numFmtId="0" fontId="114" fillId="0" borderId="303" xfId="0" applyFont="1" applyBorder="1"/>
    <xf numFmtId="0" fontId="176" fillId="0" borderId="304" xfId="0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168" fillId="0" borderId="0" xfId="0" applyFont="1"/>
    <xf numFmtId="0" fontId="198" fillId="0" borderId="0" xfId="0" applyFont="1" applyFill="1" applyAlignment="1">
      <alignment horizontal="centerContinuous"/>
    </xf>
    <xf numFmtId="0" fontId="183" fillId="0" borderId="0" xfId="0" applyFont="1" applyFill="1" applyAlignment="1">
      <alignment horizontal="centerContinuous"/>
    </xf>
    <xf numFmtId="0" fontId="199" fillId="0" borderId="0" xfId="0" applyFont="1" applyFill="1" applyAlignment="1">
      <alignment horizontal="centerContinuous"/>
    </xf>
    <xf numFmtId="0" fontId="200" fillId="0" borderId="0" xfId="0" applyFont="1" applyFill="1" applyAlignment="1">
      <alignment horizontal="centerContinuous" vertical="center"/>
    </xf>
    <xf numFmtId="0" fontId="201" fillId="0" borderId="0" xfId="0" applyFont="1" applyFill="1" applyAlignment="1">
      <alignment horizontal="centerContinuous" vertical="center"/>
    </xf>
    <xf numFmtId="0" fontId="202" fillId="0" borderId="0" xfId="0" applyFont="1" applyFill="1" applyAlignment="1">
      <alignment horizontal="centerContinuous" vertical="center"/>
    </xf>
    <xf numFmtId="0" fontId="203" fillId="0" borderId="0" xfId="0" applyFont="1" applyFill="1" applyAlignment="1">
      <alignment horizontal="centerContinuous" vertical="center"/>
    </xf>
    <xf numFmtId="0" fontId="202" fillId="0" borderId="0" xfId="0" applyFont="1" applyFill="1" applyAlignment="1">
      <alignment horizontal="center"/>
    </xf>
    <xf numFmtId="182" fontId="202" fillId="0" borderId="0" xfId="0" applyNumberFormat="1" applyFont="1" applyFill="1" applyAlignment="1">
      <alignment horizontal="center"/>
    </xf>
    <xf numFmtId="182" fontId="204" fillId="0" borderId="0" xfId="0" applyNumberFormat="1" applyFont="1" applyFill="1" applyAlignment="1">
      <alignment horizontal="center"/>
    </xf>
    <xf numFmtId="0" fontId="205" fillId="0" borderId="0" xfId="0" applyFont="1" applyFill="1" applyAlignment="1">
      <alignment horizontal="center"/>
    </xf>
    <xf numFmtId="0" fontId="17" fillId="0" borderId="0" xfId="0" applyFont="1" applyFill="1" applyAlignment="1"/>
    <xf numFmtId="0" fontId="206" fillId="0" borderId="0" xfId="0" applyFont="1" applyFill="1" applyAlignment="1"/>
    <xf numFmtId="0" fontId="207" fillId="0" borderId="0" xfId="0" applyFont="1" applyFill="1" applyAlignment="1"/>
    <xf numFmtId="0" fontId="207" fillId="0" borderId="0" xfId="0" applyFont="1" applyFill="1" applyAlignment="1">
      <alignment horizontal="center"/>
    </xf>
    <xf numFmtId="0" fontId="207" fillId="27" borderId="0" xfId="0" applyFont="1" applyFill="1" applyAlignment="1">
      <alignment horizontal="center"/>
    </xf>
    <xf numFmtId="0" fontId="207" fillId="0" borderId="0" xfId="0" applyFont="1" applyAlignment="1">
      <alignment horizontal="center"/>
    </xf>
    <xf numFmtId="0" fontId="183" fillId="0" borderId="0" xfId="0" applyFont="1" applyFill="1" applyAlignment="1">
      <alignment horizontal="center"/>
    </xf>
    <xf numFmtId="0" fontId="199" fillId="0" borderId="0" xfId="0" applyFont="1" applyFill="1" applyAlignment="1">
      <alignment horizontal="center"/>
    </xf>
    <xf numFmtId="0" fontId="146" fillId="0" borderId="0" xfId="0" applyFont="1" applyFill="1" applyAlignment="1">
      <alignment horizontal="centerContinuous"/>
    </xf>
    <xf numFmtId="0" fontId="208" fillId="0" borderId="0" xfId="0" applyFont="1" applyFill="1" applyAlignment="1">
      <alignment horizontal="centerContinuous" vertical="center"/>
    </xf>
    <xf numFmtId="0" fontId="209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left"/>
    </xf>
    <xf numFmtId="0" fontId="206" fillId="0" borderId="0" xfId="0" applyFont="1" applyFill="1" applyAlignment="1">
      <alignment horizontal="center"/>
    </xf>
    <xf numFmtId="0" fontId="210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 vertical="center"/>
    </xf>
    <xf numFmtId="0" fontId="211" fillId="0" borderId="0" xfId="0" applyFont="1" applyFill="1" applyAlignment="1">
      <alignment horizontal="left"/>
    </xf>
    <xf numFmtId="0" fontId="19" fillId="33" borderId="305" xfId="0" applyFont="1" applyFill="1" applyBorder="1" applyAlignment="1">
      <alignment horizontal="center"/>
    </xf>
    <xf numFmtId="0" fontId="21" fillId="33" borderId="306" xfId="0" applyFont="1" applyFill="1" applyBorder="1" applyAlignment="1">
      <alignment horizontal="center"/>
    </xf>
    <xf numFmtId="0" fontId="198" fillId="33" borderId="306" xfId="0" applyFont="1" applyFill="1" applyBorder="1" applyAlignment="1">
      <alignment horizontal="center" readingOrder="2"/>
    </xf>
    <xf numFmtId="0" fontId="18" fillId="33" borderId="306" xfId="0" applyFont="1" applyFill="1" applyBorder="1" applyAlignment="1">
      <alignment horizontal="centerContinuous" vertical="center"/>
    </xf>
    <xf numFmtId="0" fontId="198" fillId="33" borderId="307" xfId="0" applyFont="1" applyFill="1" applyBorder="1" applyAlignment="1">
      <alignment horizontal="center"/>
    </xf>
    <xf numFmtId="0" fontId="19" fillId="33" borderId="306" xfId="0" applyFont="1" applyFill="1" applyBorder="1" applyAlignment="1">
      <alignment horizontal="center"/>
    </xf>
    <xf numFmtId="182" fontId="201" fillId="33" borderId="306" xfId="0" applyNumberFormat="1" applyFont="1" applyFill="1" applyBorder="1" applyAlignment="1">
      <alignment horizontal="center"/>
    </xf>
    <xf numFmtId="182" fontId="212" fillId="33" borderId="306" xfId="0" applyNumberFormat="1" applyFont="1" applyFill="1" applyBorder="1" applyAlignment="1">
      <alignment horizontal="center"/>
    </xf>
    <xf numFmtId="0" fontId="213" fillId="33" borderId="306" xfId="0" applyFont="1" applyFill="1" applyBorder="1" applyAlignment="1">
      <alignment horizontal="center"/>
    </xf>
    <xf numFmtId="0" fontId="19" fillId="33" borderId="306" xfId="0" applyFont="1" applyFill="1" applyBorder="1" applyAlignment="1">
      <alignment horizontal="left"/>
    </xf>
    <xf numFmtId="0" fontId="19" fillId="33" borderId="308" xfId="0" applyFont="1" applyFill="1" applyBorder="1" applyAlignment="1">
      <alignment horizontal="center"/>
    </xf>
    <xf numFmtId="0" fontId="19" fillId="33" borderId="309" xfId="0" applyFont="1" applyFill="1" applyBorder="1" applyAlignment="1">
      <alignment horizontal="center"/>
    </xf>
    <xf numFmtId="0" fontId="19" fillId="33" borderId="310" xfId="0" applyFont="1" applyFill="1" applyBorder="1" applyAlignment="1">
      <alignment horizontal="center"/>
    </xf>
    <xf numFmtId="0" fontId="21" fillId="33" borderId="311" xfId="0" applyFont="1" applyFill="1" applyBorder="1" applyAlignment="1">
      <alignment horizontal="center"/>
    </xf>
    <xf numFmtId="0" fontId="21" fillId="33" borderId="311" xfId="0" applyFont="1" applyFill="1" applyBorder="1" applyAlignment="1">
      <alignment horizontal="centerContinuous" vertical="center"/>
    </xf>
    <xf numFmtId="0" fontId="198" fillId="33" borderId="312" xfId="0" applyFont="1" applyFill="1" applyBorder="1" applyAlignment="1">
      <alignment horizontal="center" readingOrder="2"/>
    </xf>
    <xf numFmtId="0" fontId="198" fillId="33" borderId="313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182" fontId="201" fillId="33" borderId="0" xfId="0" applyNumberFormat="1" applyFont="1" applyFill="1" applyBorder="1" applyAlignment="1">
      <alignment horizontal="center"/>
    </xf>
    <xf numFmtId="182" fontId="212" fillId="33" borderId="0" xfId="0" applyNumberFormat="1" applyFont="1" applyFill="1" applyBorder="1" applyAlignment="1">
      <alignment horizontal="center"/>
    </xf>
    <xf numFmtId="0" fontId="213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9" fillId="33" borderId="314" xfId="0" applyFont="1" applyFill="1" applyBorder="1" applyAlignment="1">
      <alignment horizontal="center"/>
    </xf>
    <xf numFmtId="0" fontId="19" fillId="33" borderId="315" xfId="0" applyFont="1" applyFill="1" applyBorder="1" applyAlignment="1">
      <alignment horizontal="center"/>
    </xf>
    <xf numFmtId="0" fontId="21" fillId="33" borderId="316" xfId="0" applyFont="1" applyFill="1" applyBorder="1" applyAlignment="1">
      <alignment horizontal="center"/>
    </xf>
    <xf numFmtId="0" fontId="21" fillId="33" borderId="317" xfId="0" applyFont="1" applyFill="1" applyBorder="1" applyAlignment="1">
      <alignment horizontal="center"/>
    </xf>
    <xf numFmtId="0" fontId="21" fillId="33" borderId="317" xfId="0" applyFont="1" applyFill="1" applyBorder="1" applyAlignment="1">
      <alignment horizontal="centerContinuous" vertical="center"/>
    </xf>
    <xf numFmtId="0" fontId="18" fillId="33" borderId="69" xfId="0" applyFont="1" applyFill="1" applyBorder="1" applyAlignment="1">
      <alignment horizontal="center"/>
    </xf>
    <xf numFmtId="0" fontId="20" fillId="33" borderId="69" xfId="0" applyFont="1" applyFill="1" applyBorder="1" applyAlignment="1">
      <alignment horizontal="center"/>
    </xf>
    <xf numFmtId="0" fontId="19" fillId="33" borderId="69" xfId="0" applyFont="1" applyFill="1" applyBorder="1" applyAlignment="1">
      <alignment horizontal="center"/>
    </xf>
    <xf numFmtId="0" fontId="198" fillId="33" borderId="70" xfId="0" applyFont="1" applyFill="1" applyBorder="1" applyAlignment="1">
      <alignment horizontal="center"/>
    </xf>
    <xf numFmtId="0" fontId="20" fillId="33" borderId="318" xfId="0" applyFont="1" applyFill="1" applyBorder="1" applyAlignment="1">
      <alignment horizontal="center"/>
    </xf>
    <xf numFmtId="0" fontId="18" fillId="33" borderId="318" xfId="0" applyFont="1" applyFill="1" applyBorder="1" applyAlignment="1">
      <alignment horizontal="center"/>
    </xf>
    <xf numFmtId="0" fontId="21" fillId="33" borderId="318" xfId="0" applyFont="1" applyFill="1" applyBorder="1" applyAlignment="1">
      <alignment horizontal="center"/>
    </xf>
    <xf numFmtId="0" fontId="20" fillId="33" borderId="319" xfId="0" applyFont="1" applyFill="1" applyBorder="1" applyAlignment="1">
      <alignment horizontal="center"/>
    </xf>
    <xf numFmtId="182" fontId="20" fillId="33" borderId="68" xfId="0" applyNumberFormat="1" applyFont="1" applyFill="1" applyBorder="1" applyAlignment="1">
      <alignment horizontal="center"/>
    </xf>
    <xf numFmtId="182" fontId="19" fillId="33" borderId="317" xfId="0" applyNumberFormat="1" applyFont="1" applyFill="1" applyBorder="1" applyAlignment="1">
      <alignment horizontal="center"/>
    </xf>
    <xf numFmtId="0" fontId="214" fillId="33" borderId="317" xfId="0" applyFont="1" applyFill="1" applyBorder="1" applyAlignment="1">
      <alignment horizontal="center"/>
    </xf>
    <xf numFmtId="0" fontId="207" fillId="33" borderId="317" xfId="0" applyFont="1" applyFill="1" applyBorder="1" applyAlignment="1">
      <alignment horizontal="left"/>
    </xf>
    <xf numFmtId="0" fontId="19" fillId="33" borderId="317" xfId="0" applyFont="1" applyFill="1" applyBorder="1" applyAlignment="1">
      <alignment horizontal="center"/>
    </xf>
    <xf numFmtId="0" fontId="24" fillId="33" borderId="320" xfId="0" applyFont="1" applyFill="1" applyBorder="1" applyAlignment="1">
      <alignment horizontal="center"/>
    </xf>
    <xf numFmtId="0" fontId="19" fillId="33" borderId="321" xfId="0" applyFont="1" applyFill="1" applyBorder="1" applyAlignment="1">
      <alignment horizontal="center"/>
    </xf>
    <xf numFmtId="0" fontId="21" fillId="33" borderId="322" xfId="0" applyFont="1" applyFill="1" applyBorder="1" applyAlignment="1">
      <alignment horizontal="center"/>
    </xf>
    <xf numFmtId="0" fontId="18" fillId="33" borderId="322" xfId="0" applyFont="1" applyFill="1" applyBorder="1" applyAlignment="1">
      <alignment horizontal="center"/>
    </xf>
    <xf numFmtId="0" fontId="19" fillId="33" borderId="322" xfId="0" applyFont="1" applyFill="1" applyBorder="1" applyAlignment="1">
      <alignment horizontal="center"/>
    </xf>
    <xf numFmtId="0" fontId="19" fillId="33" borderId="323" xfId="0" applyFont="1" applyFill="1" applyBorder="1" applyAlignment="1">
      <alignment horizontal="center"/>
    </xf>
    <xf numFmtId="0" fontId="21" fillId="33" borderId="324" xfId="0" applyFont="1" applyFill="1" applyBorder="1" applyAlignment="1">
      <alignment horizontal="center"/>
    </xf>
    <xf numFmtId="0" fontId="18" fillId="33" borderId="324" xfId="0" applyFont="1" applyFill="1" applyBorder="1" applyAlignment="1">
      <alignment horizontal="center"/>
    </xf>
    <xf numFmtId="0" fontId="20" fillId="33" borderId="325" xfId="0" applyFont="1" applyFill="1" applyBorder="1" applyAlignment="1">
      <alignment horizontal="center"/>
    </xf>
    <xf numFmtId="182" fontId="19" fillId="33" borderId="326" xfId="0" applyNumberFormat="1" applyFont="1" applyFill="1" applyBorder="1" applyAlignment="1">
      <alignment horizontal="center"/>
    </xf>
    <xf numFmtId="182" fontId="19" fillId="33" borderId="322" xfId="0" applyNumberFormat="1" applyFont="1" applyFill="1" applyBorder="1" applyAlignment="1">
      <alignment horizontal="center"/>
    </xf>
    <xf numFmtId="0" fontId="215" fillId="33" borderId="322" xfId="0" applyFont="1" applyFill="1" applyBorder="1" applyAlignment="1">
      <alignment horizontal="center"/>
    </xf>
    <xf numFmtId="0" fontId="19" fillId="33" borderId="327" xfId="0" applyFont="1" applyFill="1" applyBorder="1" applyAlignment="1">
      <alignment horizontal="center"/>
    </xf>
    <xf numFmtId="0" fontId="198" fillId="43" borderId="328" xfId="0" applyFont="1" applyFill="1" applyBorder="1" applyAlignment="1">
      <alignment horizontal="center"/>
    </xf>
    <xf numFmtId="0" fontId="21" fillId="0" borderId="329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329" xfId="0" applyFont="1" applyFill="1" applyBorder="1" applyAlignment="1">
      <alignment horizontal="center"/>
    </xf>
    <xf numFmtId="0" fontId="198" fillId="0" borderId="329" xfId="0" applyFont="1" applyFill="1" applyBorder="1" applyAlignment="1">
      <alignment horizontal="center"/>
    </xf>
    <xf numFmtId="0" fontId="198" fillId="0" borderId="329" xfId="0" quotePrefix="1" applyFont="1" applyFill="1" applyBorder="1" applyAlignment="1">
      <alignment horizontal="center"/>
    </xf>
    <xf numFmtId="0" fontId="216" fillId="0" borderId="329" xfId="0" applyFont="1" applyFill="1" applyBorder="1" applyAlignment="1">
      <alignment horizontal="center"/>
    </xf>
    <xf numFmtId="182" fontId="18" fillId="0" borderId="329" xfId="0" applyNumberFormat="1" applyFont="1" applyFill="1" applyBorder="1" applyAlignment="1">
      <alignment horizontal="center"/>
    </xf>
    <xf numFmtId="16" fontId="213" fillId="0" borderId="329" xfId="0" applyNumberFormat="1" applyFont="1" applyFill="1" applyBorder="1" applyAlignment="1">
      <alignment horizontal="center"/>
    </xf>
    <xf numFmtId="0" fontId="18" fillId="0" borderId="330" xfId="0" applyFont="1" applyFill="1" applyBorder="1"/>
    <xf numFmtId="0" fontId="20" fillId="43" borderId="331" xfId="0" applyFont="1" applyFill="1" applyBorder="1" applyAlignment="1">
      <alignment horizontal="center"/>
    </xf>
    <xf numFmtId="0" fontId="217" fillId="0" borderId="0" xfId="0" applyFont="1" applyFill="1" applyAlignment="1">
      <alignment horizontal="center"/>
    </xf>
    <xf numFmtId="0" fontId="217" fillId="43" borderId="0" xfId="0" applyFont="1" applyFill="1" applyAlignment="1">
      <alignment horizontal="center"/>
    </xf>
    <xf numFmtId="0" fontId="187" fillId="43" borderId="0" xfId="0" applyFont="1" applyFill="1" applyBorder="1" applyAlignment="1">
      <alignment horizontal="center"/>
    </xf>
    <xf numFmtId="0" fontId="20" fillId="43" borderId="0" xfId="0" applyFont="1" applyFill="1" applyBorder="1" applyAlignment="1">
      <alignment horizontal="center"/>
    </xf>
    <xf numFmtId="0" fontId="20" fillId="43" borderId="0" xfId="0" quotePrefix="1" applyFont="1" applyFill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115" fillId="43" borderId="0" xfId="0" applyFont="1" applyFill="1" applyAlignment="1">
      <alignment horizontal="center"/>
    </xf>
    <xf numFmtId="0" fontId="213" fillId="0" borderId="329" xfId="0" applyFont="1" applyFill="1" applyBorder="1" applyAlignment="1">
      <alignment horizontal="center"/>
    </xf>
    <xf numFmtId="0" fontId="115" fillId="43" borderId="0" xfId="0" applyFont="1" applyFill="1" applyBorder="1" applyAlignment="1">
      <alignment horizontal="center"/>
    </xf>
    <xf numFmtId="0" fontId="20" fillId="0" borderId="329" xfId="0" quotePrefix="1" applyFont="1" applyFill="1" applyBorder="1" applyAlignment="1">
      <alignment horizontal="center"/>
    </xf>
    <xf numFmtId="0" fontId="115" fillId="0" borderId="0" xfId="0" applyFont="1" applyFill="1" applyAlignment="1">
      <alignment horizontal="center"/>
    </xf>
    <xf numFmtId="0" fontId="187" fillId="0" borderId="0" xfId="0" applyFont="1" applyFill="1" applyAlignment="1">
      <alignment horizontal="center"/>
    </xf>
    <xf numFmtId="0" fontId="187" fillId="43" borderId="0" xfId="0" applyFont="1" applyFill="1" applyAlignment="1">
      <alignment horizontal="center"/>
    </xf>
    <xf numFmtId="0" fontId="217" fillId="43" borderId="0" xfId="0" applyFont="1" applyFill="1" applyBorder="1" applyAlignment="1">
      <alignment horizontal="center"/>
    </xf>
    <xf numFmtId="0" fontId="24" fillId="43" borderId="0" xfId="0" applyFont="1" applyFill="1" applyBorder="1" applyAlignment="1">
      <alignment horizontal="center"/>
    </xf>
    <xf numFmtId="0" fontId="218" fillId="43" borderId="0" xfId="0" applyFont="1" applyFill="1" applyBorder="1" applyAlignment="1">
      <alignment horizontal="center"/>
    </xf>
    <xf numFmtId="0" fontId="110" fillId="43" borderId="0" xfId="0" applyFont="1" applyFill="1" applyAlignment="1">
      <alignment horizontal="center"/>
    </xf>
    <xf numFmtId="0" fontId="110" fillId="43" borderId="0" xfId="0" applyFont="1" applyFill="1" applyBorder="1" applyAlignment="1">
      <alignment horizontal="center"/>
    </xf>
    <xf numFmtId="0" fontId="182" fillId="43" borderId="0" xfId="0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82" fillId="43" borderId="0" xfId="0" applyFont="1" applyFill="1" applyBorder="1" applyAlignment="1">
      <alignment horizontal="center"/>
    </xf>
    <xf numFmtId="0" fontId="219" fillId="0" borderId="329" xfId="0" quotePrefix="1" applyFont="1" applyFill="1" applyBorder="1" applyAlignment="1">
      <alignment horizontal="center"/>
    </xf>
    <xf numFmtId="0" fontId="220" fillId="43" borderId="0" xfId="0" applyFont="1" applyFill="1" applyAlignment="1">
      <alignment horizontal="center"/>
    </xf>
    <xf numFmtId="0" fontId="219" fillId="0" borderId="329" xfId="0" applyFont="1" applyFill="1" applyBorder="1" applyAlignment="1">
      <alignment horizontal="center"/>
    </xf>
    <xf numFmtId="0" fontId="221" fillId="0" borderId="0" xfId="0" applyFont="1" applyFill="1" applyAlignment="1">
      <alignment horizontal="center"/>
    </xf>
    <xf numFmtId="0" fontId="221" fillId="43" borderId="0" xfId="0" applyFont="1" applyFill="1" applyAlignment="1">
      <alignment horizontal="center"/>
    </xf>
    <xf numFmtId="0" fontId="222" fillId="43" borderId="0" xfId="0" applyFont="1" applyFill="1" applyBorder="1" applyAlignment="1">
      <alignment horizontal="center"/>
    </xf>
    <xf numFmtId="0" fontId="198" fillId="43" borderId="332" xfId="0" applyFont="1" applyFill="1" applyBorder="1" applyAlignment="1">
      <alignment horizontal="center"/>
    </xf>
    <xf numFmtId="0" fontId="21" fillId="43" borderId="333" xfId="0" applyFont="1" applyFill="1" applyBorder="1" applyAlignment="1">
      <alignment horizontal="center"/>
    </xf>
    <xf numFmtId="0" fontId="20" fillId="43" borderId="333" xfId="0" applyFont="1" applyFill="1" applyBorder="1" applyAlignment="1">
      <alignment horizontal="center"/>
    </xf>
    <xf numFmtId="182" fontId="18" fillId="43" borderId="333" xfId="0" applyNumberFormat="1" applyFont="1" applyFill="1" applyBorder="1" applyAlignment="1">
      <alignment horizontal="center"/>
    </xf>
    <xf numFmtId="0" fontId="213" fillId="43" borderId="333" xfId="0" applyFont="1" applyFill="1" applyBorder="1" applyAlignment="1">
      <alignment horizontal="center"/>
    </xf>
    <xf numFmtId="0" fontId="20" fillId="43" borderId="333" xfId="0" applyFont="1" applyFill="1" applyBorder="1"/>
    <xf numFmtId="0" fontId="20" fillId="0" borderId="334" xfId="0" applyFont="1" applyFill="1" applyBorder="1" applyAlignment="1">
      <alignment horizontal="center"/>
    </xf>
    <xf numFmtId="0" fontId="217" fillId="0" borderId="0" xfId="0" applyFont="1" applyFill="1" applyBorder="1" applyAlignment="1">
      <alignment horizontal="center"/>
    </xf>
    <xf numFmtId="0" fontId="223" fillId="27" borderId="0" xfId="0" applyFont="1" applyFill="1" applyBorder="1" applyAlignment="1">
      <alignment horizontal="center"/>
    </xf>
    <xf numFmtId="0" fontId="19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9" fillId="0" borderId="0" xfId="0" applyFont="1" applyFill="1" applyBorder="1" applyAlignment="1">
      <alignment horizontal="center"/>
    </xf>
    <xf numFmtId="0" fontId="216" fillId="0" borderId="0" xfId="0" applyFont="1" applyFill="1" applyBorder="1" applyAlignment="1">
      <alignment horizontal="center"/>
    </xf>
    <xf numFmtId="182" fontId="18" fillId="0" borderId="0" xfId="0" applyNumberFormat="1" applyFont="1" applyFill="1" applyBorder="1" applyAlignment="1">
      <alignment horizontal="center"/>
    </xf>
    <xf numFmtId="0" fontId="213" fillId="0" borderId="0" xfId="0" applyFont="1" applyFill="1" applyBorder="1" applyAlignment="1">
      <alignment horizontal="center"/>
    </xf>
    <xf numFmtId="0" fontId="20" fillId="0" borderId="0" xfId="0" applyFont="1" applyFill="1" applyBorder="1"/>
    <xf numFmtId="16" fontId="18" fillId="0" borderId="330" xfId="0" applyNumberFormat="1" applyFont="1" applyFill="1" applyBorder="1"/>
    <xf numFmtId="0" fontId="198" fillId="43" borderId="0" xfId="0" quotePrefix="1" applyFont="1" applyFill="1" applyBorder="1" applyAlignment="1">
      <alignment horizontal="center"/>
    </xf>
    <xf numFmtId="0" fontId="258" fillId="0" borderId="329" xfId="0" applyFont="1" applyFill="1" applyBorder="1" applyAlignment="1">
      <alignment horizontal="center"/>
    </xf>
    <xf numFmtId="0" fontId="20" fillId="43" borderId="334" xfId="0" applyFont="1" applyFill="1" applyBorder="1" applyAlignment="1">
      <alignment horizontal="center"/>
    </xf>
    <xf numFmtId="0" fontId="198" fillId="0" borderId="0" xfId="0" applyFont="1" applyFill="1" applyAlignment="1">
      <alignment horizontal="center"/>
    </xf>
    <xf numFmtId="0" fontId="20" fillId="0" borderId="329" xfId="0" applyNumberFormat="1" applyFont="1" applyFill="1" applyBorder="1" applyAlignment="1">
      <alignment horizontal="center"/>
    </xf>
    <xf numFmtId="0" fontId="198" fillId="43" borderId="0" xfId="0" applyFont="1" applyFill="1" applyBorder="1" applyAlignment="1">
      <alignment horizontal="center"/>
    </xf>
    <xf numFmtId="0" fontId="21" fillId="43" borderId="0" xfId="0" applyFont="1" applyFill="1" applyBorder="1" applyAlignment="1">
      <alignment horizontal="center"/>
    </xf>
    <xf numFmtId="182" fontId="18" fillId="43" borderId="0" xfId="0" applyNumberFormat="1" applyFont="1" applyFill="1" applyBorder="1" applyAlignment="1">
      <alignment horizontal="center"/>
    </xf>
    <xf numFmtId="0" fontId="213" fillId="43" borderId="0" xfId="0" applyFont="1" applyFill="1" applyBorder="1" applyAlignment="1">
      <alignment horizontal="center"/>
    </xf>
    <xf numFmtId="0" fontId="20" fillId="43" borderId="0" xfId="0" applyFont="1" applyFill="1" applyBorder="1"/>
    <xf numFmtId="0" fontId="20" fillId="43" borderId="335" xfId="0" applyFont="1" applyFill="1" applyBorder="1" applyAlignment="1">
      <alignment horizontal="center"/>
    </xf>
    <xf numFmtId="0" fontId="18" fillId="0" borderId="336" xfId="0" applyFont="1" applyFill="1" applyBorder="1"/>
    <xf numFmtId="0" fontId="20" fillId="43" borderId="320" xfId="0" applyFont="1" applyFill="1" applyBorder="1" applyAlignment="1">
      <alignment horizontal="center"/>
    </xf>
    <xf numFmtId="0" fontId="198" fillId="0" borderId="337" xfId="0" applyFont="1" applyFill="1" applyBorder="1" applyAlignment="1">
      <alignment horizontal="center"/>
    </xf>
    <xf numFmtId="0" fontId="21" fillId="43" borderId="337" xfId="0" applyFont="1" applyFill="1" applyBorder="1" applyAlignment="1">
      <alignment horizontal="center"/>
    </xf>
    <xf numFmtId="0" fontId="198" fillId="43" borderId="337" xfId="0" applyFont="1" applyFill="1" applyBorder="1" applyAlignment="1">
      <alignment horizontal="center"/>
    </xf>
    <xf numFmtId="0" fontId="20" fillId="43" borderId="337" xfId="0" applyFont="1" applyFill="1" applyBorder="1" applyAlignment="1">
      <alignment horizontal="center"/>
    </xf>
    <xf numFmtId="182" fontId="18" fillId="43" borderId="337" xfId="0" applyNumberFormat="1" applyFont="1" applyFill="1" applyBorder="1" applyAlignment="1">
      <alignment horizontal="center"/>
    </xf>
    <xf numFmtId="0" fontId="213" fillId="43" borderId="337" xfId="0" applyFont="1" applyFill="1" applyBorder="1" applyAlignment="1">
      <alignment horizontal="center"/>
    </xf>
    <xf numFmtId="0" fontId="18" fillId="43" borderId="337" xfId="0" applyFont="1" applyFill="1" applyBorder="1"/>
    <xf numFmtId="0" fontId="110" fillId="43" borderId="337" xfId="0" applyFont="1" applyFill="1" applyBorder="1" applyAlignment="1">
      <alignment horizontal="center"/>
    </xf>
    <xf numFmtId="0" fontId="115" fillId="43" borderId="337" xfId="0" applyFont="1" applyFill="1" applyBorder="1" applyAlignment="1">
      <alignment horizontal="center"/>
    </xf>
    <xf numFmtId="0" fontId="198" fillId="43" borderId="337" xfId="0" quotePrefix="1" applyFont="1" applyFill="1" applyBorder="1" applyAlignment="1">
      <alignment horizontal="center"/>
    </xf>
    <xf numFmtId="0" fontId="20" fillId="43" borderId="337" xfId="0" quotePrefix="1" applyFont="1" applyFill="1" applyBorder="1" applyAlignment="1">
      <alignment horizontal="center"/>
    </xf>
    <xf numFmtId="0" fontId="217" fillId="43" borderId="337" xfId="0" applyFont="1" applyFill="1" applyBorder="1" applyAlignment="1">
      <alignment horizontal="center"/>
    </xf>
    <xf numFmtId="0" fontId="198" fillId="0" borderId="338" xfId="0" applyFont="1" applyFill="1" applyBorder="1" applyAlignment="1">
      <alignment horizontal="center"/>
    </xf>
    <xf numFmtId="0" fontId="21" fillId="0" borderId="338" xfId="0" applyFont="1" applyFill="1" applyBorder="1" applyAlignment="1">
      <alignment horizontal="center"/>
    </xf>
    <xf numFmtId="0" fontId="219" fillId="0" borderId="338" xfId="0" applyFont="1" applyFill="1" applyBorder="1" applyAlignment="1">
      <alignment horizontal="center"/>
    </xf>
    <xf numFmtId="0" fontId="216" fillId="0" borderId="338" xfId="0" applyFont="1" applyFill="1" applyBorder="1" applyAlignment="1">
      <alignment horizontal="center"/>
    </xf>
    <xf numFmtId="0" fontId="20" fillId="0" borderId="338" xfId="0" applyFont="1" applyFill="1" applyBorder="1" applyAlignment="1">
      <alignment horizontal="center"/>
    </xf>
    <xf numFmtId="182" fontId="18" fillId="0" borderId="338" xfId="0" applyNumberFormat="1" applyFont="1" applyFill="1" applyBorder="1" applyAlignment="1">
      <alignment horizontal="center"/>
    </xf>
    <xf numFmtId="0" fontId="213" fillId="0" borderId="338" xfId="0" applyFont="1" applyFill="1" applyBorder="1" applyAlignment="1">
      <alignment horizontal="center"/>
    </xf>
    <xf numFmtId="0" fontId="18" fillId="0" borderId="338" xfId="0" applyFont="1" applyFill="1" applyBorder="1"/>
    <xf numFmtId="0" fontId="110" fillId="0" borderId="338" xfId="0" applyFont="1" applyFill="1" applyBorder="1" applyAlignment="1">
      <alignment horizontal="center"/>
    </xf>
    <xf numFmtId="0" fontId="115" fillId="43" borderId="338" xfId="0" applyFont="1" applyFill="1" applyBorder="1" applyAlignment="1">
      <alignment horizontal="center"/>
    </xf>
    <xf numFmtId="0" fontId="198" fillId="43" borderId="338" xfId="0" quotePrefix="1" applyFont="1" applyFill="1" applyBorder="1" applyAlignment="1">
      <alignment horizontal="center"/>
    </xf>
    <xf numFmtId="0" fontId="20" fillId="43" borderId="338" xfId="0" quotePrefix="1" applyFont="1" applyFill="1" applyBorder="1" applyAlignment="1">
      <alignment horizontal="center"/>
    </xf>
    <xf numFmtId="0" fontId="217" fillId="43" borderId="338" xfId="0" applyFont="1" applyFill="1" applyBorder="1" applyAlignment="1">
      <alignment horizontal="center"/>
    </xf>
    <xf numFmtId="0" fontId="18" fillId="0" borderId="0" xfId="0" applyFont="1" applyFill="1" applyBorder="1"/>
    <xf numFmtId="0" fontId="110" fillId="0" borderId="0" xfId="0" applyFont="1" applyFill="1" applyBorder="1" applyAlignment="1">
      <alignment horizontal="center"/>
    </xf>
    <xf numFmtId="0" fontId="198" fillId="0" borderId="328" xfId="0" applyFont="1" applyFill="1" applyBorder="1" applyAlignment="1">
      <alignment horizontal="center"/>
    </xf>
    <xf numFmtId="0" fontId="20" fillId="0" borderId="331" xfId="0" applyFont="1" applyFill="1" applyBorder="1" applyAlignment="1">
      <alignment horizontal="center"/>
    </xf>
    <xf numFmtId="0" fontId="21" fillId="43" borderId="329" xfId="0" applyFont="1" applyFill="1" applyBorder="1" applyAlignment="1">
      <alignment horizontal="center"/>
    </xf>
    <xf numFmtId="0" fontId="20" fillId="43" borderId="329" xfId="0" applyFont="1" applyFill="1" applyBorder="1" applyAlignment="1">
      <alignment horizontal="center"/>
    </xf>
    <xf numFmtId="0" fontId="216" fillId="43" borderId="329" xfId="0" applyFont="1" applyFill="1" applyBorder="1" applyAlignment="1">
      <alignment horizontal="center"/>
    </xf>
    <xf numFmtId="182" fontId="18" fillId="43" borderId="329" xfId="0" applyNumberFormat="1" applyFont="1" applyFill="1" applyBorder="1" applyAlignment="1">
      <alignment horizontal="center"/>
    </xf>
    <xf numFmtId="0" fontId="213" fillId="43" borderId="329" xfId="0" applyFont="1" applyFill="1" applyBorder="1" applyAlignment="1">
      <alignment horizontal="center"/>
    </xf>
    <xf numFmtId="0" fontId="18" fillId="43" borderId="330" xfId="0" applyFont="1" applyFill="1" applyBorder="1"/>
    <xf numFmtId="0" fontId="225" fillId="43" borderId="339" xfId="0" applyFont="1" applyFill="1" applyBorder="1" applyAlignment="1">
      <alignment horizontal="center"/>
    </xf>
    <xf numFmtId="0" fontId="226" fillId="43" borderId="339" xfId="0" applyFont="1" applyFill="1" applyBorder="1" applyAlignment="1">
      <alignment horizontal="center"/>
    </xf>
    <xf numFmtId="0" fontId="225" fillId="43" borderId="339" xfId="0" applyFont="1" applyFill="1" applyBorder="1"/>
    <xf numFmtId="0" fontId="227" fillId="43" borderId="339" xfId="0" applyFont="1" applyFill="1" applyBorder="1" applyAlignment="1">
      <alignment horizontal="center"/>
    </xf>
    <xf numFmtId="0" fontId="20" fillId="43" borderId="340" xfId="0" applyFont="1" applyFill="1" applyBorder="1" applyAlignment="1">
      <alignment horizontal="center"/>
    </xf>
    <xf numFmtId="0" fontId="20" fillId="0" borderId="0" xfId="0" quotePrefix="1" applyFont="1" applyFill="1" applyBorder="1" applyAlignment="1">
      <alignment horizontal="center"/>
    </xf>
    <xf numFmtId="0" fontId="203" fillId="0" borderId="0" xfId="0" applyFont="1" applyFill="1" applyAlignment="1">
      <alignment horizontal="center"/>
    </xf>
    <xf numFmtId="178" fontId="204" fillId="0" borderId="0" xfId="0" applyNumberFormat="1" applyFont="1" applyFill="1" applyAlignment="1">
      <alignment horizontal="center"/>
    </xf>
    <xf numFmtId="0" fontId="213" fillId="0" borderId="341" xfId="0" applyFont="1" applyFill="1" applyBorder="1" applyAlignment="1">
      <alignment horizontal="center"/>
    </xf>
    <xf numFmtId="0" fontId="207" fillId="0" borderId="0" xfId="0" applyFont="1" applyFill="1" applyAlignment="1">
      <alignment horizontal="left"/>
    </xf>
    <xf numFmtId="0" fontId="207" fillId="43" borderId="0" xfId="0" applyFont="1" applyFill="1" applyBorder="1" applyAlignment="1">
      <alignment horizontal="center"/>
    </xf>
    <xf numFmtId="0" fontId="228" fillId="0" borderId="339" xfId="0" applyFont="1" applyFill="1" applyBorder="1" applyAlignment="1">
      <alignment horizontal="center"/>
    </xf>
    <xf numFmtId="0" fontId="207" fillId="43" borderId="0" xfId="0" applyFont="1" applyFill="1" applyAlignment="1">
      <alignment horizontal="center"/>
    </xf>
    <xf numFmtId="0" fontId="230" fillId="0" borderId="0" xfId="0" applyFont="1" applyFill="1" applyBorder="1" applyAlignment="1">
      <alignment horizontal="center"/>
    </xf>
    <xf numFmtId="0" fontId="231" fillId="0" borderId="0" xfId="0" applyFont="1" applyFill="1" applyAlignment="1">
      <alignment horizontal="left"/>
    </xf>
    <xf numFmtId="0" fontId="220" fillId="0" borderId="0" xfId="0" applyFont="1" applyFill="1" applyAlignment="1">
      <alignment horizontal="center"/>
    </xf>
    <xf numFmtId="0" fontId="231" fillId="0" borderId="0" xfId="0" applyFont="1" applyFill="1" applyAlignment="1">
      <alignment horizontal="center"/>
    </xf>
    <xf numFmtId="0" fontId="206" fillId="43" borderId="0" xfId="0" applyFont="1" applyFill="1" applyAlignment="1">
      <alignment horizontal="center"/>
    </xf>
    <xf numFmtId="0" fontId="203" fillId="43" borderId="0" xfId="0" applyFont="1" applyFill="1" applyAlignment="1">
      <alignment horizontal="center"/>
    </xf>
    <xf numFmtId="182" fontId="202" fillId="43" borderId="0" xfId="0" applyNumberFormat="1" applyFont="1" applyFill="1" applyAlignment="1">
      <alignment horizontal="center"/>
    </xf>
    <xf numFmtId="178" fontId="204" fillId="43" borderId="0" xfId="0" applyNumberFormat="1" applyFont="1" applyFill="1" applyAlignment="1">
      <alignment horizontal="center"/>
    </xf>
    <xf numFmtId="0" fontId="230" fillId="43" borderId="0" xfId="0" applyFont="1" applyFill="1" applyBorder="1" applyAlignment="1">
      <alignment horizontal="center"/>
    </xf>
    <xf numFmtId="0" fontId="231" fillId="43" borderId="0" xfId="0" applyFont="1" applyFill="1" applyAlignment="1">
      <alignment horizontal="left"/>
    </xf>
    <xf numFmtId="0" fontId="231" fillId="43" borderId="0" xfId="0" applyFont="1" applyFill="1" applyAlignment="1">
      <alignment horizontal="center"/>
    </xf>
    <xf numFmtId="0" fontId="232" fillId="43" borderId="0" xfId="0" applyFont="1" applyFill="1" applyAlignment="1">
      <alignment horizontal="center"/>
    </xf>
    <xf numFmtId="0" fontId="207" fillId="43" borderId="0" xfId="0" applyFont="1" applyFill="1" applyAlignment="1">
      <alignment horizontal="left"/>
    </xf>
    <xf numFmtId="0" fontId="233" fillId="43" borderId="0" xfId="0" applyFont="1" applyFill="1" applyAlignment="1">
      <alignment horizontal="center"/>
    </xf>
    <xf numFmtId="0" fontId="234" fillId="43" borderId="0" xfId="0" applyFont="1" applyFill="1" applyAlignment="1">
      <alignment horizontal="center"/>
    </xf>
    <xf numFmtId="0" fontId="109" fillId="43" borderId="0" xfId="0" applyFont="1" applyFill="1" applyAlignment="1">
      <alignment horizontal="center"/>
    </xf>
    <xf numFmtId="0" fontId="235" fillId="43" borderId="0" xfId="0" applyFont="1" applyFill="1" applyAlignment="1">
      <alignment horizontal="center"/>
    </xf>
    <xf numFmtId="0" fontId="205" fillId="43" borderId="0" xfId="0" applyFont="1" applyFill="1" applyAlignment="1">
      <alignment horizontal="center"/>
    </xf>
    <xf numFmtId="0" fontId="236" fillId="43" borderId="0" xfId="0" applyFont="1" applyFill="1" applyAlignment="1">
      <alignment horizontal="center"/>
    </xf>
    <xf numFmtId="0" fontId="232" fillId="43" borderId="0" xfId="0" applyFont="1" applyFill="1" applyAlignment="1">
      <alignment horizontal="left"/>
    </xf>
    <xf numFmtId="0" fontId="237" fillId="43" borderId="0" xfId="0" applyFont="1" applyFill="1" applyBorder="1" applyAlignment="1">
      <alignment horizontal="center"/>
    </xf>
    <xf numFmtId="0" fontId="146" fillId="43" borderId="0" xfId="0" applyFont="1" applyFill="1" applyAlignment="1">
      <alignment horizontal="center"/>
    </xf>
    <xf numFmtId="182" fontId="204" fillId="43" borderId="0" xfId="0" applyNumberFormat="1" applyFont="1" applyFill="1" applyAlignment="1">
      <alignment horizontal="center"/>
    </xf>
    <xf numFmtId="0" fontId="202" fillId="43" borderId="0" xfId="0" applyFont="1" applyFill="1" applyAlignment="1">
      <alignment horizontal="center"/>
    </xf>
    <xf numFmtId="0" fontId="233" fillId="43" borderId="0" xfId="0" applyFont="1" applyFill="1" applyBorder="1" applyAlignment="1">
      <alignment horizontal="center"/>
    </xf>
    <xf numFmtId="0" fontId="202" fillId="43" borderId="0" xfId="0" applyFont="1" applyFill="1" applyBorder="1" applyAlignment="1">
      <alignment horizontal="center"/>
    </xf>
    <xf numFmtId="0" fontId="224" fillId="0" borderId="336" xfId="0" applyFont="1" applyFill="1" applyBorder="1" applyAlignment="1">
      <alignment horizontal="center" vertical="center"/>
    </xf>
    <xf numFmtId="0" fontId="224" fillId="0" borderId="347" xfId="0" applyFont="1" applyFill="1" applyBorder="1" applyAlignment="1">
      <alignment horizontal="center" vertical="center"/>
    </xf>
    <xf numFmtId="178" fontId="229" fillId="0" borderId="348" xfId="0" applyNumberFormat="1" applyFont="1" applyFill="1" applyBorder="1" applyAlignment="1">
      <alignment horizontal="center"/>
    </xf>
    <xf numFmtId="178" fontId="229" fillId="0" borderId="349" xfId="0" applyNumberFormat="1" applyFont="1" applyFill="1" applyBorder="1" applyAlignment="1">
      <alignment horizontal="center"/>
    </xf>
    <xf numFmtId="178" fontId="229" fillId="0" borderId="350" xfId="0" applyNumberFormat="1" applyFont="1" applyFill="1" applyBorder="1" applyAlignment="1">
      <alignment horizontal="center"/>
    </xf>
    <xf numFmtId="0" fontId="18" fillId="33" borderId="312" xfId="0" applyFont="1" applyFill="1" applyBorder="1" applyAlignment="1">
      <alignment horizontal="center"/>
    </xf>
    <xf numFmtId="0" fontId="20" fillId="33" borderId="314" xfId="0" applyFont="1" applyFill="1" applyBorder="1" applyAlignment="1">
      <alignment horizontal="center"/>
    </xf>
    <xf numFmtId="0" fontId="20" fillId="33" borderId="344" xfId="0" applyFont="1" applyFill="1" applyBorder="1" applyAlignment="1">
      <alignment horizontal="center"/>
    </xf>
    <xf numFmtId="0" fontId="18" fillId="33" borderId="345" xfId="0" applyFont="1" applyFill="1" applyBorder="1" applyAlignment="1">
      <alignment horizontal="center"/>
    </xf>
    <xf numFmtId="0" fontId="18" fillId="33" borderId="346" xfId="0" applyFont="1" applyFill="1" applyBorder="1" applyAlignment="1">
      <alignment horizontal="center"/>
    </xf>
    <xf numFmtId="0" fontId="20" fillId="33" borderId="308" xfId="0" applyFont="1" applyFill="1" applyBorder="1" applyAlignment="1">
      <alignment horizontal="center"/>
    </xf>
    <xf numFmtId="0" fontId="20" fillId="33" borderId="342" xfId="0" applyFont="1" applyFill="1" applyBorder="1" applyAlignment="1">
      <alignment horizontal="center"/>
    </xf>
    <xf numFmtId="0" fontId="20" fillId="33" borderId="343" xfId="0" applyFont="1" applyFill="1" applyBorder="1" applyAlignment="1">
      <alignment horizontal="center"/>
    </xf>
    <xf numFmtId="0" fontId="11" fillId="26" borderId="353" xfId="77" applyFont="1" applyFill="1" applyBorder="1" applyAlignment="1">
      <alignment horizontal="center"/>
    </xf>
    <xf numFmtId="0" fontId="238" fillId="0" borderId="354" xfId="76" applyBorder="1" applyAlignment="1"/>
    <xf numFmtId="0" fontId="50" fillId="26" borderId="354" xfId="77" applyFont="1" applyFill="1" applyBorder="1" applyAlignment="1">
      <alignment horizontal="center"/>
    </xf>
    <xf numFmtId="0" fontId="238" fillId="0" borderId="355" xfId="76" applyBorder="1" applyAlignment="1"/>
    <xf numFmtId="0" fontId="50" fillId="26" borderId="271" xfId="77" applyFont="1" applyFill="1" applyBorder="1" applyAlignment="1">
      <alignment horizontal="center"/>
    </xf>
    <xf numFmtId="0" fontId="50" fillId="26" borderId="272" xfId="77" applyFont="1" applyFill="1" applyBorder="1" applyAlignment="1">
      <alignment horizontal="center"/>
    </xf>
    <xf numFmtId="0" fontId="50" fillId="26" borderId="356" xfId="77" applyFont="1" applyFill="1" applyBorder="1" applyAlignment="1">
      <alignment horizontal="center"/>
    </xf>
    <xf numFmtId="0" fontId="11" fillId="26" borderId="237" xfId="77" applyFont="1" applyFill="1" applyBorder="1" applyAlignment="1">
      <alignment horizontal="center"/>
    </xf>
    <xf numFmtId="0" fontId="11" fillId="26" borderId="0" xfId="77" applyFont="1" applyFill="1" applyBorder="1" applyAlignment="1">
      <alignment horizontal="center"/>
    </xf>
    <xf numFmtId="0" fontId="11" fillId="26" borderId="238" xfId="77" applyFont="1" applyFill="1" applyBorder="1" applyAlignment="1">
      <alignment horizontal="center"/>
    </xf>
    <xf numFmtId="0" fontId="11" fillId="26" borderId="104" xfId="77" applyFont="1" applyFill="1" applyBorder="1" applyAlignment="1">
      <alignment horizontal="center"/>
    </xf>
    <xf numFmtId="0" fontId="238" fillId="0" borderId="106" xfId="76" applyBorder="1" applyAlignment="1">
      <alignment horizontal="center"/>
    </xf>
    <xf numFmtId="0" fontId="11" fillId="26" borderId="112" xfId="77" applyFont="1" applyFill="1" applyBorder="1" applyAlignment="1">
      <alignment horizontal="center"/>
    </xf>
    <xf numFmtId="0" fontId="11" fillId="26" borderId="357" xfId="77" applyFont="1" applyFill="1" applyBorder="1" applyAlignment="1">
      <alignment horizontal="center"/>
    </xf>
    <xf numFmtId="0" fontId="11" fillId="26" borderId="192" xfId="77" applyFont="1" applyFill="1" applyBorder="1" applyAlignment="1">
      <alignment horizontal="center"/>
    </xf>
    <xf numFmtId="0" fontId="238" fillId="0" borderId="190" xfId="76" applyBorder="1" applyAlignment="1">
      <alignment horizontal="center"/>
    </xf>
    <xf numFmtId="0" fontId="21" fillId="0" borderId="104" xfId="77" applyFont="1" applyFill="1" applyBorder="1" applyAlignment="1">
      <alignment horizontal="center"/>
    </xf>
    <xf numFmtId="0" fontId="23" fillId="0" borderId="109" xfId="77" applyFont="1" applyFill="1" applyBorder="1" applyAlignment="1">
      <alignment horizontal="center"/>
    </xf>
    <xf numFmtId="0" fontId="23" fillId="0" borderId="110" xfId="77" applyFont="1" applyFill="1" applyBorder="1" applyAlignment="1">
      <alignment horizontal="center"/>
    </xf>
    <xf numFmtId="0" fontId="21" fillId="0" borderId="109" xfId="77" applyFont="1" applyFill="1" applyBorder="1" applyAlignment="1"/>
    <xf numFmtId="0" fontId="21" fillId="0" borderId="265" xfId="77" applyFont="1" applyFill="1" applyBorder="1" applyAlignment="1"/>
    <xf numFmtId="0" fontId="21" fillId="0" borderId="351" xfId="77" applyFont="1" applyFill="1" applyBorder="1" applyAlignment="1">
      <alignment horizontal="center"/>
    </xf>
    <xf numFmtId="0" fontId="15" fillId="0" borderId="352" xfId="77" applyFont="1" applyBorder="1" applyAlignment="1">
      <alignment horizontal="center"/>
    </xf>
    <xf numFmtId="0" fontId="23" fillId="0" borderId="192" xfId="77" applyFont="1" applyFill="1" applyBorder="1" applyAlignment="1">
      <alignment horizontal="center"/>
    </xf>
    <xf numFmtId="0" fontId="23" fillId="0" borderId="190" xfId="77" applyFont="1" applyFill="1" applyBorder="1" applyAlignment="1">
      <alignment horizontal="center"/>
    </xf>
    <xf numFmtId="0" fontId="247" fillId="0" borderId="0" xfId="76" applyFont="1" applyBorder="1" applyAlignment="1">
      <alignment horizontal="right"/>
    </xf>
    <xf numFmtId="0" fontId="247" fillId="0" borderId="358" xfId="76" applyFont="1" applyBorder="1" applyAlignment="1">
      <alignment horizontal="center"/>
    </xf>
    <xf numFmtId="0" fontId="172" fillId="42" borderId="195" xfId="0" applyFont="1" applyFill="1" applyBorder="1" applyAlignment="1">
      <alignment horizontal="center"/>
    </xf>
    <xf numFmtId="0" fontId="168" fillId="42" borderId="19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172" fillId="44" borderId="197" xfId="0" applyFont="1" applyFill="1" applyBorder="1" applyAlignment="1">
      <alignment vertical="center"/>
    </xf>
    <xf numFmtId="0" fontId="172" fillId="44" borderId="359" xfId="0" applyFont="1" applyFill="1" applyBorder="1" applyAlignment="1">
      <alignment vertical="center"/>
    </xf>
    <xf numFmtId="0" fontId="172" fillId="44" borderId="198" xfId="0" applyFont="1" applyFill="1" applyBorder="1" applyAlignment="1">
      <alignment vertical="center"/>
    </xf>
    <xf numFmtId="9" fontId="144" fillId="30" borderId="0" xfId="0" applyNumberFormat="1" applyFont="1" applyFill="1" applyBorder="1" applyAlignment="1">
      <alignment horizontal="center" vertical="center"/>
    </xf>
    <xf numFmtId="9" fontId="17" fillId="30" borderId="0" xfId="0" applyNumberFormat="1" applyFont="1" applyFill="1" applyBorder="1" applyAlignment="1">
      <alignment horizontal="center" vertical="center"/>
    </xf>
    <xf numFmtId="0" fontId="176" fillId="42" borderId="360" xfId="0" applyFont="1" applyFill="1" applyBorder="1" applyAlignment="1">
      <alignment horizontal="center" vertical="center"/>
    </xf>
    <xf numFmtId="0" fontId="0" fillId="0" borderId="361" xfId="0" applyBorder="1" applyAlignment="1">
      <alignment vertical="center"/>
    </xf>
    <xf numFmtId="0" fontId="176" fillId="42" borderId="174" xfId="0" applyFont="1" applyFill="1" applyBorder="1" applyAlignment="1">
      <alignment horizontal="center" vertical="center"/>
    </xf>
    <xf numFmtId="0" fontId="0" fillId="0" borderId="362" xfId="0" applyBorder="1" applyAlignment="1">
      <alignment vertical="center"/>
    </xf>
    <xf numFmtId="0" fontId="0" fillId="0" borderId="363" xfId="0" applyBorder="1" applyAlignment="1">
      <alignment vertical="center"/>
    </xf>
    <xf numFmtId="0" fontId="0" fillId="0" borderId="364" xfId="0" applyBorder="1" applyAlignment="1">
      <alignment vertical="center"/>
    </xf>
    <xf numFmtId="0" fontId="176" fillId="0" borderId="0" xfId="0" applyFont="1" applyAlignment="1">
      <alignment horizontal="center" wrapText="1"/>
    </xf>
    <xf numFmtId="0" fontId="0" fillId="0" borderId="0" xfId="0" applyAlignment="1"/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تمييز1" xfId="7" builtinId="30" customBuiltin="1"/>
    <cellStyle name="20% - تمييز2" xfId="8" builtinId="34" customBuiltin="1"/>
    <cellStyle name="20% - تمييز3" xfId="9" builtinId="38" customBuiltin="1"/>
    <cellStyle name="20% - تمييز4" xfId="10" builtinId="42" customBuiltin="1"/>
    <cellStyle name="20% - تمييز5" xfId="11" builtinId="46" customBuiltin="1"/>
    <cellStyle name="20% - تمييز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تمييز1" xfId="19" builtinId="31" customBuiltin="1"/>
    <cellStyle name="40% - تمييز2" xfId="20" builtinId="35" customBuiltin="1"/>
    <cellStyle name="40% - تمييز3" xfId="21" builtinId="39" customBuiltin="1"/>
    <cellStyle name="40% - تمييز4" xfId="22" builtinId="43" customBuiltin="1"/>
    <cellStyle name="40% - تمييز5" xfId="23" builtinId="47" customBuiltin="1"/>
    <cellStyle name="40% - تمييز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تمييز1" xfId="31" builtinId="32" customBuiltin="1"/>
    <cellStyle name="60% - تمييز2" xfId="32" builtinId="36" customBuiltin="1"/>
    <cellStyle name="60% - تمييز3" xfId="33" builtinId="40" customBuiltin="1"/>
    <cellStyle name="60% - تمييز4" xfId="34" builtinId="44" customBuiltin="1"/>
    <cellStyle name="60% - تمييز5" xfId="35" builtinId="48" customBuiltin="1"/>
    <cellStyle name="60% - تمييز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" xfId="0" builtinId="0"/>
    <cellStyle name="Normal 2" xfId="56"/>
    <cellStyle name="Normal 2 2" xfId="57"/>
    <cellStyle name="Normal 2 3" xfId="58"/>
    <cellStyle name="Normal 2 4" xfId="59"/>
    <cellStyle name="Normal 2 5" xfId="60"/>
    <cellStyle name="Normal 2_ACT Statistics Jan 2012" xfId="61"/>
    <cellStyle name="Normal 3" xfId="62"/>
    <cellStyle name="Normal 3 2" xfId="63"/>
    <cellStyle name="Normal 3 2 2 2" xfId="64"/>
    <cellStyle name="Normal 3 2 2 2 2" xfId="65"/>
    <cellStyle name="Normal 3 3" xfId="66"/>
    <cellStyle name="Normal 3 4" xfId="67"/>
    <cellStyle name="Normal 3_ACT monthly statistics" xfId="68"/>
    <cellStyle name="Normal 4" xfId="69"/>
    <cellStyle name="Normal 4 2" xfId="70"/>
    <cellStyle name="Normal 4_ACT Statistic" xfId="71"/>
    <cellStyle name="Normal 5" xfId="72"/>
    <cellStyle name="Normal 5 2" xfId="73"/>
    <cellStyle name="Normal 5 2 2" xfId="74"/>
    <cellStyle name="Normal 6" xfId="75"/>
    <cellStyle name="Normal 7" xfId="76"/>
    <cellStyle name="Normal 8" xfId="77"/>
    <cellStyle name="Note" xfId="78"/>
    <cellStyle name="Output" xfId="79"/>
    <cellStyle name="Percent" xfId="80" builtinId="5"/>
    <cellStyle name="Percent 2" xfId="81"/>
    <cellStyle name="Percent 2 2" xfId="82"/>
    <cellStyle name="Percent 2 2 2" xfId="83"/>
    <cellStyle name="Percent 2 3" xfId="84"/>
    <cellStyle name="Percent 3" xfId="85"/>
    <cellStyle name="Percent 3 2" xfId="86"/>
    <cellStyle name="Percent 4" xfId="87"/>
    <cellStyle name="Title" xfId="88"/>
    <cellStyle name="Total" xfId="89"/>
    <cellStyle name="Warning Text" xfId="90"/>
    <cellStyle name="إخراج" xfId="91" builtinId="21" customBuiltin="1"/>
    <cellStyle name="إدخال" xfId="92" builtinId="20" customBuiltin="1"/>
    <cellStyle name="الإجمالي" xfId="93" builtinId="25" customBuiltin="1"/>
    <cellStyle name="تمييز1" xfId="94" builtinId="29" customBuiltin="1"/>
    <cellStyle name="تمييز2" xfId="95" builtinId="33" customBuiltin="1"/>
    <cellStyle name="تمييز3" xfId="96" builtinId="37" customBuiltin="1"/>
    <cellStyle name="تمييز4" xfId="97" builtinId="41" customBuiltin="1"/>
    <cellStyle name="تمييز5" xfId="98" builtinId="45" customBuiltin="1"/>
    <cellStyle name="تمييز6" xfId="99" builtinId="49" customBuiltin="1"/>
    <cellStyle name="جيد" xfId="100" builtinId="26" customBuiltin="1"/>
    <cellStyle name="حساب" xfId="101" builtinId="22" customBuiltin="1"/>
    <cellStyle name="خلية تدقيق" xfId="102" builtinId="23" customBuiltin="1"/>
    <cellStyle name="خلية مرتبطة" xfId="103" builtinId="24" customBuiltin="1"/>
    <cellStyle name="سيئ" xfId="104" builtinId="27" customBuiltin="1"/>
    <cellStyle name="عملة [0]_Book1" xfId="105"/>
    <cellStyle name="عملة_Book1" xfId="106"/>
    <cellStyle name="عنوان" xfId="107" builtinId="15" customBuiltin="1"/>
    <cellStyle name="عنوان 1" xfId="108" builtinId="16" customBuiltin="1"/>
    <cellStyle name="عنوان 2" xfId="109" builtinId="17" customBuiltin="1"/>
    <cellStyle name="عنوان 3" xfId="110" builtinId="18" customBuiltin="1"/>
    <cellStyle name="عنوان 4" xfId="111" builtinId="19" customBuiltin="1"/>
    <cellStyle name="محايد" xfId="112" builtinId="28" customBuiltin="1"/>
    <cellStyle name="ملاحظة" xfId="113" builtinId="10" customBuiltin="1"/>
    <cellStyle name="نص تحذير" xfId="114" builtinId="11" customBuiltin="1"/>
    <cellStyle name="نص توضيحي" xfId="115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>
        <c:manualLayout>
          <c:layoutTarget val="inner"/>
          <c:xMode val="edge"/>
          <c:yMode val="edge"/>
          <c:x val="0.17968283067000915"/>
          <c:y val="0.33324298547188641"/>
          <c:w val="0.7389481280305592"/>
          <c:h val="0.53118391125653408"/>
        </c:manualLayout>
      </c:layout>
      <c:barChart>
        <c:barDir val="col"/>
        <c:grouping val="clustered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0000"/>
              </a:bgClr>
            </a:pattFill>
            <a:ln w="38100">
              <a:solidFill>
                <a:srgbClr val="FF0000"/>
              </a:solidFill>
              <a:prstDash val="solid"/>
            </a:ln>
          </c:spP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'IMP.&amp;EXP.'!$B$29:$B$31</c:f>
              <c:numCache>
                <c:formatCode>General</c:formatCode>
                <c:ptCount val="3"/>
                <c:pt idx="1">
                  <c:v>8939272</c:v>
                </c:pt>
                <c:pt idx="2">
                  <c:v>8155143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0000FF"/>
              </a:bgClr>
            </a:pattFill>
            <a:ln w="25400">
              <a:solidFill>
                <a:srgbClr val="0000FF"/>
              </a:solidFill>
              <a:prstDash val="solid"/>
            </a:ln>
          </c:spP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'IMP.&amp;EXP.'!$C$29:$C$31</c:f>
              <c:numCache>
                <c:formatCode>General</c:formatCode>
                <c:ptCount val="3"/>
                <c:pt idx="1">
                  <c:v>4001916</c:v>
                </c:pt>
                <c:pt idx="2">
                  <c:v>3837733</c:v>
                </c:pt>
              </c:numCache>
            </c:numRef>
          </c:val>
        </c:ser>
        <c:axId val="71833472"/>
        <c:axId val="71839744"/>
      </c:barChart>
      <c:lineChart>
        <c:grouping val="standard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'IMP.&amp;EXP.'!$D$29:$D$31</c:f>
              <c:numCache>
                <c:formatCode>General</c:formatCode>
                <c:ptCount val="3"/>
                <c:pt idx="1">
                  <c:v>12941188</c:v>
                </c:pt>
                <c:pt idx="2">
                  <c:v>11992876</c:v>
                </c:pt>
              </c:numCache>
            </c:numRef>
          </c:val>
        </c:ser>
        <c:marker val="1"/>
        <c:axId val="71841280"/>
        <c:axId val="71842816"/>
      </c:lineChart>
      <c:catAx>
        <c:axId val="7183347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1839744"/>
        <c:crosses val="autoZero"/>
        <c:lblAlgn val="ctr"/>
        <c:lblOffset val="100"/>
        <c:tickLblSkip val="1"/>
        <c:tickMarkSkip val="1"/>
      </c:catAx>
      <c:valAx>
        <c:axId val="71839744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1833472"/>
        <c:crosses val="autoZero"/>
        <c:crossBetween val="between"/>
      </c:valAx>
      <c:catAx>
        <c:axId val="71841280"/>
        <c:scaling>
          <c:orientation val="minMax"/>
        </c:scaling>
        <c:delete val="1"/>
        <c:axPos val="b"/>
        <c:tickLblPos val="nextTo"/>
        <c:crossAx val="71842816"/>
        <c:crosses val="autoZero"/>
        <c:lblAlgn val="ctr"/>
        <c:lblOffset val="100"/>
      </c:catAx>
      <c:valAx>
        <c:axId val="71842816"/>
        <c:scaling>
          <c:orientation val="minMax"/>
        </c:scaling>
        <c:delete val="1"/>
        <c:axPos val="l"/>
        <c:numFmt formatCode="General" sourceLinked="1"/>
        <c:tickLblPos val="nextTo"/>
        <c:crossAx val="71841280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0526315789473684E-2"/>
          <c:y val="0.93118493235555855"/>
          <c:w val="0.81684298936317168"/>
          <c:h val="0.993550741779595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>
        <c:manualLayout>
          <c:layoutTarget val="inner"/>
          <c:xMode val="edge"/>
          <c:yMode val="edge"/>
          <c:x val="0.14031620553359683"/>
          <c:y val="0.31742738589211617"/>
          <c:w val="0.79051383399209485"/>
          <c:h val="0.51037344398340245"/>
        </c:manualLayout>
      </c:layout>
      <c:barChart>
        <c:barDir val="col"/>
        <c:grouping val="clustered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pass!$B$29:$B$31</c:f>
              <c:numCache>
                <c:formatCode>General</c:formatCode>
                <c:ptCount val="3"/>
                <c:pt idx="1">
                  <c:v>169243</c:v>
                </c:pt>
                <c:pt idx="2">
                  <c:v>21395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weave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pass!$C$29:$C$31</c:f>
              <c:numCache>
                <c:formatCode>General</c:formatCode>
                <c:ptCount val="3"/>
                <c:pt idx="1">
                  <c:v>173218</c:v>
                </c:pt>
                <c:pt idx="2">
                  <c:v>34731</c:v>
                </c:pt>
              </c:numCache>
            </c:numRef>
          </c:val>
        </c:ser>
        <c:axId val="71877760"/>
        <c:axId val="71879296"/>
      </c:barChart>
      <c:lineChart>
        <c:grouping val="standard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solid"/>
              </a:ln>
            </c:spP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pass!$D$29:$D$31</c:f>
              <c:numCache>
                <c:formatCode>General</c:formatCode>
                <c:ptCount val="3"/>
                <c:pt idx="1">
                  <c:v>342461</c:v>
                </c:pt>
                <c:pt idx="2">
                  <c:v>56126</c:v>
                </c:pt>
              </c:numCache>
            </c:numRef>
          </c:val>
        </c:ser>
        <c:marker val="1"/>
        <c:axId val="71877760"/>
        <c:axId val="71879296"/>
      </c:lineChart>
      <c:catAx>
        <c:axId val="71877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1879296"/>
        <c:crosses val="autoZero"/>
        <c:lblAlgn val="ctr"/>
        <c:lblOffset val="100"/>
        <c:tickLblSkip val="1"/>
        <c:tickMarkSkip val="1"/>
      </c:catAx>
      <c:valAx>
        <c:axId val="71879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18777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8814479873184161E-3"/>
          <c:y val="0.93983402489626555"/>
          <c:w val="0.80039520802473951"/>
          <c:h val="0.993775933609958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>
        <c:manualLayout>
          <c:layoutTarget val="inner"/>
          <c:xMode val="edge"/>
          <c:yMode val="edge"/>
          <c:x val="0.11506537647512659"/>
          <c:y val="0.3057205099707801"/>
          <c:w val="0.87425961301204425"/>
          <c:h val="0.42011915241145914"/>
        </c:manualLayout>
      </c:layout>
      <c:barChart>
        <c:barDir val="col"/>
        <c:grouping val="clustered"/>
        <c:ser>
          <c:idx val="0"/>
          <c:order val="0"/>
          <c:tx>
            <c:strRef>
              <c:f>ships!$C$31</c:f>
              <c:strCache>
                <c:ptCount val="1"/>
                <c:pt idx="0">
                  <c:v>2019</c:v>
                </c:pt>
              </c:strCache>
            </c:strRef>
          </c:tx>
          <c:spPr>
            <a:pattFill prst="horzBrick">
              <a:fgClr>
                <a:srgbClr val="808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  <a:prstDash val="solid"/>
            </a:ln>
          </c:spPr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formatCode>General</c:formatCode>
                <c:ptCount val="7"/>
                <c:pt idx="0">
                  <c:v>87</c:v>
                </c:pt>
                <c:pt idx="1">
                  <c:v>256</c:v>
                </c:pt>
                <c:pt idx="2">
                  <c:v>651</c:v>
                </c:pt>
                <c:pt idx="3">
                  <c:v>48</c:v>
                </c:pt>
                <c:pt idx="4">
                  <c:v>255</c:v>
                </c:pt>
                <c:pt idx="5">
                  <c:v>163</c:v>
                </c:pt>
                <c:pt idx="6">
                  <c:v>26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formatCode>General</c:formatCode>
                <c:ptCount val="7"/>
                <c:pt idx="0">
                  <c:v>65</c:v>
                </c:pt>
                <c:pt idx="1">
                  <c:v>278</c:v>
                </c:pt>
                <c:pt idx="2">
                  <c:v>249</c:v>
                </c:pt>
                <c:pt idx="3">
                  <c:v>11</c:v>
                </c:pt>
                <c:pt idx="4">
                  <c:v>233</c:v>
                </c:pt>
                <c:pt idx="5">
                  <c:v>178</c:v>
                </c:pt>
                <c:pt idx="6">
                  <c:v>36</c:v>
                </c:pt>
              </c:numCache>
            </c:numRef>
          </c:val>
        </c:ser>
        <c:axId val="65940096"/>
        <c:axId val="65954176"/>
      </c:barChart>
      <c:catAx>
        <c:axId val="65940096"/>
        <c:scaling>
          <c:orientation val="minMax"/>
        </c:scaling>
        <c:axPos val="b"/>
        <c:numFmt formatCode="General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ar-JO"/>
          </a:p>
        </c:txPr>
        <c:crossAx val="65954176"/>
        <c:crosses val="autoZero"/>
        <c:auto val="1"/>
        <c:lblAlgn val="ctr"/>
        <c:lblOffset val="100"/>
        <c:tickLblSkip val="1"/>
        <c:tickMarkSkip val="1"/>
      </c:catAx>
      <c:valAx>
        <c:axId val="65954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659400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195580089855316E-3"/>
          <c:y val="0.93217803933172227"/>
          <c:w val="0.31554945311551358"/>
          <c:h val="0.999239228708102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/>
      <c:barChart>
        <c:barDir val="col"/>
        <c:grouping val="clustered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206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'IMP.&amp;EXP.'!$A$29:$A$30</c:f>
              <c:strCache>
                <c:ptCount val="2"/>
                <c:pt idx="0">
                  <c:v>YEARS</c:v>
                </c:pt>
                <c:pt idx="1">
                  <c:v>2019</c:v>
                </c:pt>
              </c:strCache>
            </c:strRef>
          </c:cat>
          <c:val>
            <c:numRef>
              <c:f>'IMP.&amp;EXP.'!$B$29:$B$30</c:f>
              <c:numCache>
                <c:formatCode>General</c:formatCode>
                <c:ptCount val="2"/>
                <c:pt idx="1">
                  <c:v>8939272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'IMP.&amp;EXP.'!$A$29:$A$30</c:f>
              <c:strCache>
                <c:ptCount val="2"/>
                <c:pt idx="0">
                  <c:v>YEARS</c:v>
                </c:pt>
                <c:pt idx="1">
                  <c:v>2019</c:v>
                </c:pt>
              </c:strCache>
            </c:strRef>
          </c:cat>
          <c:val>
            <c:numRef>
              <c:f>'IMP.&amp;EXP.'!$C$29:$C$30</c:f>
              <c:numCache>
                <c:formatCode>General</c:formatCode>
                <c:ptCount val="2"/>
                <c:pt idx="1">
                  <c:v>4001916</c:v>
                </c:pt>
              </c:numCache>
            </c:numRef>
          </c:val>
        </c:ser>
        <c:axId val="89118976"/>
        <c:axId val="89121152"/>
      </c:barChart>
      <c:lineChart>
        <c:grouping val="standard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'IMP.&amp;EXP.'!$A$29:$A$30</c:f>
              <c:strCache>
                <c:ptCount val="2"/>
                <c:pt idx="0">
                  <c:v>YEARS</c:v>
                </c:pt>
                <c:pt idx="1">
                  <c:v>2019</c:v>
                </c:pt>
              </c:strCache>
            </c:strRef>
          </c:cat>
          <c:val>
            <c:numRef>
              <c:f>'IMP.&amp;EXP.'!$D$29:$D$30</c:f>
              <c:numCache>
                <c:formatCode>General</c:formatCode>
                <c:ptCount val="2"/>
                <c:pt idx="1">
                  <c:v>12941188</c:v>
                </c:pt>
              </c:numCache>
            </c:numRef>
          </c:val>
        </c:ser>
        <c:marker val="1"/>
        <c:axId val="89122688"/>
        <c:axId val="89124224"/>
      </c:lineChart>
      <c:catAx>
        <c:axId val="89118976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ar-JO"/>
          </a:p>
        </c:txPr>
        <c:crossAx val="89121152"/>
        <c:crosses val="autoZero"/>
        <c:lblAlgn val="ctr"/>
        <c:lblOffset val="100"/>
        <c:tickLblSkip val="1"/>
        <c:tickMarkSkip val="1"/>
      </c:catAx>
      <c:valAx>
        <c:axId val="8912115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ar-JO"/>
          </a:p>
        </c:txPr>
        <c:crossAx val="89118976"/>
        <c:crosses val="autoZero"/>
        <c:crossBetween val="between"/>
      </c:valAx>
      <c:catAx>
        <c:axId val="89122688"/>
        <c:scaling>
          <c:orientation val="minMax"/>
        </c:scaling>
        <c:delete val="1"/>
        <c:axPos val="b"/>
        <c:tickLblPos val="nextTo"/>
        <c:crossAx val="89124224"/>
        <c:crosses val="autoZero"/>
        <c:lblAlgn val="ctr"/>
        <c:lblOffset val="100"/>
      </c:catAx>
      <c:valAx>
        <c:axId val="89124224"/>
        <c:scaling>
          <c:orientation val="minMax"/>
        </c:scaling>
        <c:delete val="1"/>
        <c:axPos val="l"/>
        <c:numFmt formatCode="General" sourceLinked="1"/>
        <c:tickLblPos val="nextTo"/>
        <c:crossAx val="89122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180" verticalDpi="18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>
        <c:manualLayout>
          <c:layoutTarget val="inner"/>
          <c:xMode val="edge"/>
          <c:yMode val="edge"/>
          <c:x val="0.18234165067178504"/>
          <c:y val="0.21040237700016853"/>
          <c:w val="0.76007677543186181"/>
          <c:h val="0.51300354841614126"/>
        </c:manualLayout>
      </c:layout>
      <c:barChart>
        <c:barDir val="col"/>
        <c:grouping val="clustered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pattFill prst="horzBrick">
              <a:fgClr>
                <a:srgbClr val="FFFFFF"/>
              </a:fgClr>
              <a:bgClr>
                <a:srgbClr val="FF0000"/>
              </a:bgClr>
            </a:pattFill>
            <a:ln w="38100">
              <a:solidFill>
                <a:srgbClr val="FF0000"/>
              </a:solidFill>
              <a:prstDash val="solid"/>
            </a:ln>
          </c:spP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'IMP.&amp;EXP.'!$B$29:$B$31</c:f>
              <c:numCache>
                <c:formatCode>General</c:formatCode>
                <c:ptCount val="3"/>
                <c:pt idx="1">
                  <c:v>8939272</c:v>
                </c:pt>
                <c:pt idx="2">
                  <c:v>8155143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0000FF"/>
              </a:bgClr>
            </a:pattFill>
            <a:ln w="25400">
              <a:solidFill>
                <a:srgbClr val="0000FF"/>
              </a:solidFill>
              <a:prstDash val="solid"/>
            </a:ln>
          </c:spP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'IMP.&amp;EXP.'!$C$29:$C$31</c:f>
              <c:numCache>
                <c:formatCode>General</c:formatCode>
                <c:ptCount val="3"/>
                <c:pt idx="1">
                  <c:v>4001916</c:v>
                </c:pt>
                <c:pt idx="2">
                  <c:v>3837733</c:v>
                </c:pt>
              </c:numCache>
            </c:numRef>
          </c:val>
        </c:ser>
        <c:axId val="89679744"/>
        <c:axId val="89681920"/>
      </c:barChart>
      <c:lineChart>
        <c:grouping val="standard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'IMP.&amp;EXP.'!$D$29:$D$31</c:f>
              <c:numCache>
                <c:formatCode>General</c:formatCode>
                <c:ptCount val="3"/>
                <c:pt idx="1">
                  <c:v>12941188</c:v>
                </c:pt>
                <c:pt idx="2">
                  <c:v>11992876</c:v>
                </c:pt>
              </c:numCache>
            </c:numRef>
          </c:val>
        </c:ser>
        <c:marker val="1"/>
        <c:axId val="89683456"/>
        <c:axId val="89684992"/>
      </c:lineChart>
      <c:catAx>
        <c:axId val="896797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89681920"/>
        <c:crosses val="autoZero"/>
        <c:lblAlgn val="ctr"/>
        <c:lblOffset val="100"/>
        <c:tickLblSkip val="1"/>
        <c:tickMarkSkip val="1"/>
      </c:catAx>
      <c:valAx>
        <c:axId val="8968192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89679744"/>
        <c:crosses val="autoZero"/>
        <c:crossBetween val="between"/>
      </c:valAx>
      <c:catAx>
        <c:axId val="89683456"/>
        <c:scaling>
          <c:orientation val="minMax"/>
        </c:scaling>
        <c:delete val="1"/>
        <c:axPos val="b"/>
        <c:tickLblPos val="nextTo"/>
        <c:crossAx val="89684992"/>
        <c:crosses val="autoZero"/>
        <c:lblAlgn val="ctr"/>
        <c:lblOffset val="100"/>
      </c:catAx>
      <c:valAx>
        <c:axId val="89684992"/>
        <c:scaling>
          <c:orientation val="minMax"/>
        </c:scaling>
        <c:delete val="1"/>
        <c:axPos val="l"/>
        <c:numFmt formatCode="General" sourceLinked="1"/>
        <c:tickLblPos val="nextTo"/>
        <c:crossAx val="89683456"/>
        <c:crosses val="autoZero"/>
        <c:crossBetween val="between"/>
      </c:valAx>
      <c:spPr>
        <a:solidFill>
          <a:srgbClr val="FFFFFF"/>
        </a:solidFill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5969289827255271E-3"/>
          <c:y val="0.91016548463356972"/>
          <c:w val="0.74472168905950098"/>
          <c:h val="0.978723404255319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view3D>
      <c:rotX val="9"/>
      <c:hPercent val="100"/>
      <c:rotY val="19"/>
      <c:depthPercent val="200"/>
      <c:perspective val="30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pass!$A$29:$A$30</c:f>
              <c:strCache>
                <c:ptCount val="2"/>
                <c:pt idx="0">
                  <c:v>YEARS</c:v>
                </c:pt>
                <c:pt idx="1">
                  <c:v>2019</c:v>
                </c:pt>
              </c:strCache>
            </c:strRef>
          </c:cat>
          <c:val>
            <c:numRef>
              <c:f>pass!$B$29:$B$30</c:f>
              <c:numCache>
                <c:formatCode>General</c:formatCode>
                <c:ptCount val="2"/>
                <c:pt idx="1">
                  <c:v>169243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pass!$A$29:$A$30</c:f>
              <c:strCache>
                <c:ptCount val="2"/>
                <c:pt idx="0">
                  <c:v>YEARS</c:v>
                </c:pt>
                <c:pt idx="1">
                  <c:v>2019</c:v>
                </c:pt>
              </c:strCache>
            </c:strRef>
          </c:cat>
          <c:val>
            <c:numRef>
              <c:f>pass!$C$29:$C$30</c:f>
              <c:numCache>
                <c:formatCode>General</c:formatCode>
                <c:ptCount val="2"/>
                <c:pt idx="1">
                  <c:v>173218</c:v>
                </c:pt>
              </c:numCache>
            </c:numRef>
          </c:val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pass!$A$29:$A$30</c:f>
              <c:strCache>
                <c:ptCount val="2"/>
                <c:pt idx="0">
                  <c:v>YEARS</c:v>
                </c:pt>
                <c:pt idx="1">
                  <c:v>2019</c:v>
                </c:pt>
              </c:strCache>
            </c:strRef>
          </c:cat>
          <c:val>
            <c:numRef>
              <c:f>pass!$D$29:$D$30</c:f>
              <c:numCache>
                <c:formatCode>General</c:formatCode>
                <c:ptCount val="2"/>
                <c:pt idx="1">
                  <c:v>342461</c:v>
                </c:pt>
              </c:numCache>
            </c:numRef>
          </c:val>
        </c:ser>
        <c:gapDepth val="50"/>
        <c:shape val="box"/>
        <c:axId val="70366336"/>
        <c:axId val="70367872"/>
        <c:axId val="91096832"/>
      </c:bar3DChart>
      <c:catAx>
        <c:axId val="703663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ar-JO"/>
          </a:p>
        </c:txPr>
        <c:crossAx val="70367872"/>
        <c:crosses val="autoZero"/>
        <c:lblAlgn val="ctr"/>
        <c:lblOffset val="100"/>
        <c:tickLblSkip val="41"/>
        <c:tickMarkSkip val="1"/>
        <c:noMultiLvlLbl val="1"/>
      </c:catAx>
      <c:valAx>
        <c:axId val="703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ar-JO"/>
          </a:p>
        </c:txPr>
        <c:crossAx val="70366336"/>
        <c:crosses val="autoZero"/>
        <c:crossBetween val="between"/>
      </c:valAx>
      <c:serAx>
        <c:axId val="9109683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0367872"/>
        <c:crosses val="autoZero"/>
        <c:tickLblSkip val="13"/>
        <c:tickMarkSkip val="1"/>
      </c:ser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180" verticalDpi="18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>
        <c:manualLayout>
          <c:layoutTarget val="inner"/>
          <c:xMode val="edge"/>
          <c:yMode val="edge"/>
          <c:x val="0.12773722627737227"/>
          <c:y val="0.31890696062936075"/>
          <c:w val="0.80474452554744524"/>
          <c:h val="0.49886160269878577"/>
        </c:manualLayout>
      </c:layout>
      <c:barChart>
        <c:barDir val="col"/>
        <c:grouping val="clustered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pass!$B$29:$B$31</c:f>
              <c:numCache>
                <c:formatCode>General</c:formatCode>
                <c:ptCount val="3"/>
                <c:pt idx="1">
                  <c:v>169243</c:v>
                </c:pt>
                <c:pt idx="2">
                  <c:v>21395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pattFill prst="weave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pass!$C$29:$C$31</c:f>
              <c:numCache>
                <c:formatCode>General</c:formatCode>
                <c:ptCount val="3"/>
                <c:pt idx="1">
                  <c:v>173218</c:v>
                </c:pt>
                <c:pt idx="2">
                  <c:v>34731</c:v>
                </c:pt>
              </c:numCache>
            </c:numRef>
          </c:val>
        </c:ser>
        <c:axId val="71669632"/>
        <c:axId val="71671168"/>
      </c:barChart>
      <c:lineChart>
        <c:grouping val="standard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solid"/>
              </a:ln>
            </c:spP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pass!$D$29:$D$31</c:f>
              <c:numCache>
                <c:formatCode>General</c:formatCode>
                <c:ptCount val="3"/>
                <c:pt idx="1">
                  <c:v>342461</c:v>
                </c:pt>
                <c:pt idx="2">
                  <c:v>56126</c:v>
                </c:pt>
              </c:numCache>
            </c:numRef>
          </c:val>
        </c:ser>
        <c:marker val="1"/>
        <c:axId val="71669632"/>
        <c:axId val="71671168"/>
      </c:lineChart>
      <c:catAx>
        <c:axId val="716696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1671168"/>
        <c:crosses val="autoZero"/>
        <c:lblAlgn val="ctr"/>
        <c:lblOffset val="100"/>
        <c:tickLblSkip val="1"/>
        <c:tickMarkSkip val="1"/>
      </c:catAx>
      <c:valAx>
        <c:axId val="71671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1669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2773722627737226E-2"/>
          <c:y val="0.92483011377564128"/>
          <c:w val="0.74270072992700731"/>
          <c:h val="0.984055626304115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JO"/>
  <c:chart>
    <c:plotArea>
      <c:layout>
        <c:manualLayout>
          <c:layoutTarget val="inner"/>
          <c:xMode val="edge"/>
          <c:yMode val="edge"/>
          <c:x val="0.13153620503319435"/>
          <c:y val="0.18067226890756302"/>
          <c:w val="0.85049223176181388"/>
          <c:h val="0.48739495798319327"/>
        </c:manualLayout>
      </c:layout>
      <c:barChart>
        <c:barDir val="col"/>
        <c:grouping val="clustered"/>
        <c:ser>
          <c:idx val="0"/>
          <c:order val="0"/>
          <c:tx>
            <c:strRef>
              <c:f>ships!$C$31</c:f>
              <c:strCache>
                <c:ptCount val="1"/>
                <c:pt idx="0">
                  <c:v>2019</c:v>
                </c:pt>
              </c:strCache>
            </c:strRef>
          </c:tx>
          <c:spPr>
            <a:pattFill prst="horzBrick">
              <a:fgClr>
                <a:srgbClr val="8080FF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  <a:prstDash val="solid"/>
            </a:ln>
          </c:spPr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formatCode>General</c:formatCode>
                <c:ptCount val="7"/>
                <c:pt idx="0">
                  <c:v>87</c:v>
                </c:pt>
                <c:pt idx="1">
                  <c:v>256</c:v>
                </c:pt>
                <c:pt idx="2">
                  <c:v>651</c:v>
                </c:pt>
                <c:pt idx="3">
                  <c:v>48</c:v>
                </c:pt>
                <c:pt idx="4">
                  <c:v>255</c:v>
                </c:pt>
                <c:pt idx="5">
                  <c:v>163</c:v>
                </c:pt>
                <c:pt idx="6">
                  <c:v>26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formatCode>General</c:formatCode>
                <c:ptCount val="7"/>
                <c:pt idx="0">
                  <c:v>65</c:v>
                </c:pt>
                <c:pt idx="1">
                  <c:v>278</c:v>
                </c:pt>
                <c:pt idx="2">
                  <c:v>249</c:v>
                </c:pt>
                <c:pt idx="3">
                  <c:v>11</c:v>
                </c:pt>
                <c:pt idx="4">
                  <c:v>233</c:v>
                </c:pt>
                <c:pt idx="5">
                  <c:v>178</c:v>
                </c:pt>
                <c:pt idx="6">
                  <c:v>36</c:v>
                </c:pt>
              </c:numCache>
            </c:numRef>
          </c:val>
        </c:ser>
        <c:axId val="70426624"/>
        <c:axId val="70428160"/>
      </c:barChart>
      <c:catAx>
        <c:axId val="70426624"/>
        <c:scaling>
          <c:orientation val="minMax"/>
        </c:scaling>
        <c:axPos val="b"/>
        <c:numFmt formatCode="General" sourceLinked="1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ar-JO"/>
          </a:p>
        </c:txPr>
        <c:crossAx val="70428160"/>
        <c:crosses val="autoZero"/>
        <c:auto val="1"/>
        <c:lblAlgn val="ctr"/>
        <c:lblOffset val="100"/>
        <c:tickLblSkip val="1"/>
        <c:tickMarkSkip val="1"/>
      </c:catAx>
      <c:valAx>
        <c:axId val="70428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JO"/>
          </a:p>
        </c:txPr>
        <c:crossAx val="70426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1.2254901960784314E-2"/>
          <c:y val="0.91386554621848737"/>
          <c:w val="0.66176470588235292"/>
          <c:h val="0.98529411764705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JO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JO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</xdr:colOff>
      <xdr:row>1</xdr:row>
      <xdr:rowOff>0</xdr:rowOff>
    </xdr:from>
    <xdr:to>
      <xdr:col>11</xdr:col>
      <xdr:colOff>809625</xdr:colOff>
      <xdr:row>2</xdr:row>
      <xdr:rowOff>85725</xdr:rowOff>
    </xdr:to>
    <xdr:pic>
      <xdr:nvPicPr>
        <xdr:cNvPr id="211836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77800" y="257175"/>
          <a:ext cx="695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0.00244</cdr:x>
      <cdr:y>0</cdr:y>
    </cdr:to>
    <cdr:sp macro="" textlink="">
      <cdr:nvSpPr>
        <cdr:cNvPr id="2324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866980" cy="352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حركة المستوردات والصادرات لنهاية </a:t>
          </a:r>
          <a:r>
            <a:rPr lang="ar-S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لشهر أذار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0.00632</cdr:x>
      <cdr:y>0.08901</cdr:y>
    </cdr:from>
    <cdr:to>
      <cdr:x>1</cdr:x>
      <cdr:y>0.192</cdr:y>
    </cdr:to>
    <cdr:sp macro="" textlink="">
      <cdr:nvSpPr>
        <cdr:cNvPr id="2324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272"/>
          <a:ext cx="4505230" cy="457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2004/2005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0.0105</cdr:x>
      <cdr:y>0.87548</cdr:y>
    </cdr:from>
    <cdr:to>
      <cdr:x>0.04624</cdr:x>
      <cdr:y>1</cdr:y>
    </cdr:to>
    <cdr:sp macro="" textlink="">
      <cdr:nvSpPr>
        <cdr:cNvPr id="23245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87685"/>
          <a:ext cx="162011" cy="5526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0.00986</cdr:x>
      <cdr:y>0.14427</cdr:y>
    </cdr:from>
    <cdr:to>
      <cdr:x>0.99994</cdr:x>
      <cdr:y>0.25616</cdr:y>
    </cdr:to>
    <cdr:sp macro="" textlink="">
      <cdr:nvSpPr>
        <cdr:cNvPr id="2334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66903"/>
          <a:ext cx="4781264" cy="514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PASSENGER TRAFFIC VIA AQABA PORT / NUWAIBE UNTIL END OF oct.</a:t>
          </a:r>
        </a:p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(2019/2020)</a:t>
          </a:r>
        </a:p>
      </cdr:txBody>
    </cdr:sp>
  </cdr:relSizeAnchor>
  <cdr:relSizeAnchor xmlns:cdr="http://schemas.openxmlformats.org/drawingml/2006/chartDrawing">
    <cdr:from>
      <cdr:x>0</cdr:x>
      <cdr:y>0.01843</cdr:y>
    </cdr:from>
    <cdr:to>
      <cdr:x>0.99804</cdr:x>
      <cdr:y>0.13448</cdr:y>
    </cdr:to>
    <cdr:sp macro="" textlink="">
      <cdr:nvSpPr>
        <cdr:cNvPr id="233474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7969"/>
          <a:ext cx="5058199" cy="5338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حركة الركاب عبر ميناء العقبة/نويبع لنهاية شهر </a:t>
          </a:r>
          <a:r>
            <a:rPr lang="ar-S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تشرين الاول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2020/2019)</a:t>
          </a:r>
          <a:r>
            <a:rPr lang="ar-J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0.18468</cdr:x>
      <cdr:y>0.04342</cdr:y>
    </cdr:from>
    <cdr:to>
      <cdr:x>0.80671</cdr:x>
      <cdr:y>0.13279</cdr:y>
    </cdr:to>
    <cdr:sp macro="" textlink="">
      <cdr:nvSpPr>
        <cdr:cNvPr id="235521" name="Text Box 4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1138" y="202427"/>
          <a:ext cx="4988718" cy="416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انواع السفن التي امت مينتء العقبه شه</a:t>
          </a:r>
          <a:r>
            <a:rPr lang="ar-S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رتشرين الاول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2020/2019</a:t>
          </a:r>
          <a:r>
            <a:rPr lang="ar-SA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ar-JO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0.16835</cdr:x>
      <cdr:y>0.14811</cdr:y>
    </cdr:from>
    <cdr:to>
      <cdr:x>0.86758</cdr:x>
      <cdr:y>0.24259</cdr:y>
    </cdr:to>
    <cdr:sp macro="" textlink="">
      <cdr:nvSpPr>
        <cdr:cNvPr id="235522" name="Text Box 4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0169" y="690577"/>
          <a:ext cx="5607844" cy="440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KIND OF SHIPS VIA AQABA PORT UNTIL THE END OF oct. ( 2019/2020 )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211929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6</xdr:col>
      <xdr:colOff>142875</xdr:colOff>
      <xdr:row>25</xdr:row>
      <xdr:rowOff>142875</xdr:rowOff>
    </xdr:to>
    <xdr:graphicFrame macro="">
      <xdr:nvGraphicFramePr>
        <xdr:cNvPr id="211929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0.00744</cdr:x>
      <cdr:y>0.49358</cdr:y>
    </cdr:from>
    <cdr:to>
      <cdr:x>0.78568</cdr:x>
      <cdr:y>1</cdr:y>
    </cdr:to>
    <cdr:sp macro="" textlink="">
      <cdr:nvSpPr>
        <cdr:cNvPr id="11366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496"/>
          <a:ext cx="4981385" cy="3714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CARGO IMPORTS, EXPORTS &amp; TOTAL HANDLING ( 1985 - 1996 ) 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0.00744</cdr:x>
      <cdr:y>0.58451</cdr:y>
    </cdr:from>
    <cdr:to>
      <cdr:x>0.81844</cdr:x>
      <cdr:y>1</cdr:y>
    </cdr:to>
    <cdr:sp macro="" textlink="">
      <cdr:nvSpPr>
        <cdr:cNvPr id="11366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496"/>
          <a:ext cx="5191044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200" b="1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0.00744</cdr:x>
      <cdr:y>0.15576</cdr:y>
    </cdr:from>
    <cdr:to>
      <cdr:x>0.03281</cdr:x>
      <cdr:y>1</cdr:y>
    </cdr:to>
    <cdr:sp macro="" textlink="">
      <cdr:nvSpPr>
        <cdr:cNvPr id="113667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88496"/>
          <a:ext cx="162368" cy="6191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IN (000) 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0.00958</cdr:x>
      <cdr:y>0.01179</cdr:y>
    </cdr:from>
    <cdr:to>
      <cdr:x>0.98846</cdr:x>
      <cdr:y>0.09894</cdr:y>
    </cdr:to>
    <cdr:sp macro="" textlink="">
      <cdr:nvSpPr>
        <cdr:cNvPr id="11468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4867046" cy="3519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حركة المستوردات والصادرات لنهاية شهر </a:t>
          </a:r>
          <a:r>
            <a:rPr lang="ar-S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تشرين الاول</a:t>
          </a:r>
          <a:endParaRPr lang="ar-J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بالطن</a:t>
          </a:r>
        </a:p>
      </cdr:txBody>
    </cdr:sp>
  </cdr:relSizeAnchor>
  <cdr:relSizeAnchor xmlns:cdr="http://schemas.openxmlformats.org/drawingml/2006/chartDrawing">
    <cdr:from>
      <cdr:x>0.00958</cdr:x>
      <cdr:y>0.08472</cdr:y>
    </cdr:from>
    <cdr:to>
      <cdr:x>0.96173</cdr:x>
      <cdr:y>0.19798</cdr:y>
    </cdr:to>
    <cdr:sp macro="" textlink="">
      <cdr:nvSpPr>
        <cdr:cNvPr id="11469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1" y="341328"/>
          <a:ext cx="4725068" cy="45633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CARGO IMPORTS , EXPORTS &amp; TOTAL END OF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oct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 2019-2020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0.00958</cdr:x>
      <cdr:y>0.8633</cdr:y>
    </cdr:from>
    <cdr:to>
      <cdr:x>0.04219</cdr:x>
      <cdr:y>1</cdr:y>
    </cdr:to>
    <cdr:sp macro="" textlink="">
      <cdr:nvSpPr>
        <cdr:cNvPr id="114691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90207"/>
          <a:ext cx="162154" cy="55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 macro="">
      <xdr:nvGraphicFramePr>
        <xdr:cNvPr id="21196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 macro="">
      <xdr:nvGraphicFramePr>
        <xdr:cNvPr id="211960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0.02792</cdr:x>
      <cdr:y>0.31205</cdr:y>
    </cdr:from>
    <cdr:to>
      <cdr:x>0.85295</cdr:x>
      <cdr:y>0.84457</cdr:y>
    </cdr:to>
    <cdr:sp macro="" textlink="">
      <cdr:nvSpPr>
        <cdr:cNvPr id="11673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987" y="232042"/>
          <a:ext cx="5076520" cy="390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CONTAINERS IMPORTED VIA AQABA PORT LOCAL &amp; TRANSIT FROM </a:t>
          </a:r>
        </a:p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0.0326</cdr:x>
      <cdr:y>0.21569</cdr:y>
    </cdr:from>
    <cdr:to>
      <cdr:x>0.83129</cdr:x>
      <cdr:y>0.89091</cdr:y>
    </cdr:to>
    <cdr:sp macro="" textlink="">
      <cdr:nvSpPr>
        <cdr:cNvPr id="11673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762" y="161364"/>
          <a:ext cx="4914471" cy="495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400" b="0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الحاويات المستوردة عبر ميناء العقبة / أردنية وترانزيت خلال الفترة </a:t>
          </a:r>
        </a:p>
        <a:p xmlns:a="http://schemas.openxmlformats.org/drawingml/2006/main">
          <a:pPr algn="ctr" rtl="1">
            <a:defRPr sz="1000"/>
          </a:pPr>
          <a:r>
            <a:rPr lang="ar-JO" sz="1400" b="0" i="0" u="none" strike="noStrike" baseline="0">
              <a:solidFill>
                <a:srgbClr val="000000"/>
              </a:solidFill>
              <a:latin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0.00935</cdr:x>
      <cdr:y>0.13963</cdr:y>
    </cdr:from>
    <cdr:to>
      <cdr:x>0.92364</cdr:x>
      <cdr:y>0.26325</cdr:y>
    </cdr:to>
    <cdr:sp macro="" textlink="">
      <cdr:nvSpPr>
        <cdr:cNvPr id="11776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083" y="584271"/>
          <a:ext cx="4781015" cy="5140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PASSENGER TRAFFIC VIA AQABA PORT / NUWAIBE UNTIL END OF </a:t>
          </a: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oct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. (2019- 2020)</a:t>
          </a:r>
        </a:p>
      </cdr:txBody>
    </cdr:sp>
  </cdr:relSizeAnchor>
  <cdr:relSizeAnchor xmlns:cdr="http://schemas.openxmlformats.org/drawingml/2006/chartDrawing">
    <cdr:from>
      <cdr:x>0.00911</cdr:x>
      <cdr:y>0.01454</cdr:y>
    </cdr:from>
    <cdr:to>
      <cdr:x>0.97616</cdr:x>
      <cdr:y>0.14305</cdr:y>
    </cdr:to>
    <cdr:sp macro="" textlink="">
      <cdr:nvSpPr>
        <cdr:cNvPr id="11776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4111"/>
          <a:ext cx="5058249" cy="533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حركة الركاب عبر ميناء العقبة/نويبع لنهاية ش</a:t>
          </a:r>
          <a:r>
            <a:rPr lang="ar-SA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هر تشرين الاول</a:t>
          </a:r>
          <a:endParaRPr lang="ar-JO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 macro="">
      <xdr:nvGraphicFramePr>
        <xdr:cNvPr id="211989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933450</xdr:colOff>
      <xdr:row>0</xdr:row>
      <xdr:rowOff>304800</xdr:rowOff>
    </xdr:from>
    <xdr:to>
      <xdr:col>28</xdr:col>
      <xdr:colOff>914400</xdr:colOff>
      <xdr:row>1</xdr:row>
      <xdr:rowOff>266700</xdr:rowOff>
    </xdr:to>
    <xdr:pic>
      <xdr:nvPicPr>
        <xdr:cNvPr id="18697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355175" y="304800"/>
          <a:ext cx="914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447675</xdr:colOff>
      <xdr:row>0</xdr:row>
      <xdr:rowOff>323850</xdr:rowOff>
    </xdr:to>
    <xdr:pic>
      <xdr:nvPicPr>
        <xdr:cNvPr id="186970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269950" y="0"/>
          <a:ext cx="10572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0.01247</cdr:x>
      <cdr:y>0.01048</cdr:y>
    </cdr:from>
    <cdr:to>
      <cdr:x>0.91705</cdr:x>
      <cdr:y>0.07975</cdr:y>
    </cdr:to>
    <cdr:sp macro="" textlink="">
      <cdr:nvSpPr>
        <cdr:cNvPr id="12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50" y="50800"/>
          <a:ext cx="3523991" cy="3147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أنواع السفن التي أمت ميناء العقبة  لنهاية شهر</a:t>
          </a:r>
          <a:r>
            <a:rPr lang="ar-S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تشرين اول</a:t>
          </a:r>
          <a:endParaRPr lang="ar-J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ar-J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ar-J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ar-J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0.01222</cdr:x>
      <cdr:y>0.0795</cdr:y>
    </cdr:from>
    <cdr:to>
      <cdr:x>0.96339</cdr:x>
      <cdr:y>0.16958</cdr:y>
    </cdr:to>
    <cdr:sp macro="" textlink="">
      <cdr:nvSpPr>
        <cdr:cNvPr id="122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4396"/>
          <a:ext cx="3705463" cy="40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KIND OF SHIPS VIA AQABA PORT UNTIL THE END OF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oct</a:t>
          </a:r>
          <a:r>
            <a:rPr lang="en-US" sz="950" b="1" i="0" u="none" strike="noStrike" baseline="0">
              <a:solidFill>
                <a:srgbClr val="000000"/>
              </a:solidFill>
              <a:latin typeface="Arial"/>
              <a:cs typeface="Arial"/>
            </a:rPr>
            <a:t> . (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2020 - 2019)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 macro="" textlink="">
      <xdr:nvSpPr>
        <xdr:cNvPr id="251905" name="WordArt 1"/>
        <xdr:cNvSpPr>
          <a:spLocks noChangeArrowheads="1" noChangeShapeType="1" noTextEdit="1"/>
        </xdr:cNvSpPr>
      </xdr:nvSpPr>
      <xdr:spPr bwMode="auto">
        <a:xfrm>
          <a:off x="114300" y="2590800"/>
          <a:ext cx="464820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CARGO, PASSENGERS.&amp; SHIPS 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 macro="" textlink="">
      <xdr:nvSpPr>
        <xdr:cNvPr id="251906" name="WordArt 2"/>
        <xdr:cNvSpPr>
          <a:spLocks noChangeArrowheads="1" noChangeShapeType="1" noTextEdit="1"/>
        </xdr:cNvSpPr>
      </xdr:nvSpPr>
      <xdr:spPr bwMode="auto">
        <a:xfrm>
          <a:off x="114300" y="3162300"/>
          <a:ext cx="451485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VIA AQABA PORTS 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 macro="" textlink="">
      <xdr:nvSpPr>
        <xdr:cNvPr id="251907" name="WordArt 3"/>
        <xdr:cNvSpPr>
          <a:spLocks noChangeArrowheads="1" noChangeShapeType="1" noTextEdit="1"/>
        </xdr:cNvSpPr>
      </xdr:nvSpPr>
      <xdr:spPr bwMode="auto">
        <a:xfrm>
          <a:off x="5781675" y="2647950"/>
          <a:ext cx="257175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1143000</xdr:rowOff>
    </xdr:to>
    <xdr:sp macro="" textlink="">
      <xdr:nvSpPr>
        <xdr:cNvPr id="251908" name="WordArt 4"/>
        <xdr:cNvSpPr>
          <a:spLocks noChangeArrowheads="1" noChangeShapeType="1" noTextEdit="1"/>
        </xdr:cNvSpPr>
      </xdr:nvSpPr>
      <xdr:spPr bwMode="auto">
        <a:xfrm>
          <a:off x="5629275" y="3219450"/>
          <a:ext cx="26098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 macro="" textlink="">
      <xdr:nvSpPr>
        <xdr:cNvPr id="251909" name="WordArt 5"/>
        <xdr:cNvSpPr>
          <a:spLocks noChangeArrowheads="1" noChangeShapeType="1" noTextEdit="1"/>
        </xdr:cNvSpPr>
      </xdr:nvSpPr>
      <xdr:spPr bwMode="auto">
        <a:xfrm>
          <a:off x="152400" y="3914775"/>
          <a:ext cx="449580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SHIPS AND PASSENGERS 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1333500</xdr:colOff>
      <xdr:row>6</xdr:row>
      <xdr:rowOff>628650</xdr:rowOff>
    </xdr:from>
    <xdr:to>
      <xdr:col>1</xdr:col>
      <xdr:colOff>3105150</xdr:colOff>
      <xdr:row>6</xdr:row>
      <xdr:rowOff>914400</xdr:rowOff>
    </xdr:to>
    <xdr:sp macro="" textlink="">
      <xdr:nvSpPr>
        <xdr:cNvPr id="251910" name="WordArt 6"/>
        <xdr:cNvSpPr>
          <a:spLocks noChangeArrowheads="1" noChangeShapeType="1" noTextEdit="1"/>
        </xdr:cNvSpPr>
      </xdr:nvSpPr>
      <xdr:spPr bwMode="auto">
        <a:xfrm>
          <a:off x="1333500" y="4429125"/>
          <a:ext cx="1771650" cy="2857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 TRAFFIC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 macro="" textlink="">
      <xdr:nvSpPr>
        <xdr:cNvPr id="251911" name="WordArt 7"/>
        <xdr:cNvSpPr>
          <a:spLocks noChangeArrowheads="1" noChangeShapeType="1" noTextEdit="1"/>
        </xdr:cNvSpPr>
      </xdr:nvSpPr>
      <xdr:spPr bwMode="auto">
        <a:xfrm>
          <a:off x="5781675" y="4010025"/>
          <a:ext cx="2943225" cy="571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 macro="" textlink="">
      <xdr:nvSpPr>
        <xdr:cNvPr id="251912" name="WordArt 8"/>
        <xdr:cNvSpPr>
          <a:spLocks noChangeArrowheads="1" noChangeShapeType="1" noTextEdit="1"/>
        </xdr:cNvSpPr>
      </xdr:nvSpPr>
      <xdr:spPr bwMode="auto">
        <a:xfrm>
          <a:off x="228600" y="4886325"/>
          <a:ext cx="466725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IMPORTS &amp; EXPORTS TRAFFIC VIA AQABA  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 macro="" textlink="">
      <xdr:nvSpPr>
        <xdr:cNvPr id="251913" name="WordArt 9"/>
        <xdr:cNvSpPr>
          <a:spLocks noChangeArrowheads="1" noChangeShapeType="1" noTextEdit="1"/>
        </xdr:cNvSpPr>
      </xdr:nvSpPr>
      <xdr:spPr bwMode="auto">
        <a:xfrm>
          <a:off x="209550" y="5438775"/>
          <a:ext cx="45529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 PORT ACCORDING TO TYPE OF CARGO</a:t>
          </a:r>
          <a:endParaRPr lang="ar-JO" sz="3600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 macro="" textlink="">
      <xdr:nvSpPr>
        <xdr:cNvPr id="251914" name="WordArt 10"/>
        <xdr:cNvSpPr>
          <a:spLocks noChangeArrowheads="1" noChangeShapeType="1" noTextEdit="1"/>
        </xdr:cNvSpPr>
      </xdr:nvSpPr>
      <xdr:spPr bwMode="auto">
        <a:xfrm>
          <a:off x="5762625" y="4981575"/>
          <a:ext cx="3000375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 macro="" textlink="">
      <xdr:nvSpPr>
        <xdr:cNvPr id="251915" name="WordArt 11"/>
        <xdr:cNvSpPr>
          <a:spLocks noChangeArrowheads="1" noChangeShapeType="1" noTextEdit="1"/>
        </xdr:cNvSpPr>
      </xdr:nvSpPr>
      <xdr:spPr bwMode="auto">
        <a:xfrm>
          <a:off x="5876925" y="5438775"/>
          <a:ext cx="272415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 macro="" textlink="">
      <xdr:nvSpPr>
        <xdr:cNvPr id="251916" name="WordArt 12"/>
        <xdr:cNvSpPr>
          <a:spLocks noChangeArrowheads="1" noChangeShapeType="1" noTextEdit="1"/>
        </xdr:cNvSpPr>
      </xdr:nvSpPr>
      <xdr:spPr bwMode="auto">
        <a:xfrm>
          <a:off x="5343525" y="6143625"/>
          <a:ext cx="34861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933450</xdr:rowOff>
    </xdr:to>
    <xdr:sp macro="" textlink="">
      <xdr:nvSpPr>
        <xdr:cNvPr id="251917" name="WordArt 13"/>
        <xdr:cNvSpPr>
          <a:spLocks noChangeArrowheads="1" noChangeShapeType="1" noTextEdit="1"/>
        </xdr:cNvSpPr>
      </xdr:nvSpPr>
      <xdr:spPr bwMode="auto">
        <a:xfrm>
          <a:off x="190500" y="6086475"/>
          <a:ext cx="4819650" cy="800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EXPORTS TRAFFIC VIA AQABA PORT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 macro="" textlink="">
      <xdr:nvSpPr>
        <xdr:cNvPr id="251918" name="WordArt 14"/>
        <xdr:cNvSpPr>
          <a:spLocks noChangeArrowheads="1" noChangeShapeType="1" noTextEdit="1"/>
        </xdr:cNvSpPr>
      </xdr:nvSpPr>
      <xdr:spPr bwMode="auto">
        <a:xfrm>
          <a:off x="5400675" y="7172325"/>
          <a:ext cx="33337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838200</xdr:rowOff>
    </xdr:to>
    <xdr:sp macro="" textlink="">
      <xdr:nvSpPr>
        <xdr:cNvPr id="251919" name="WordArt 15"/>
        <xdr:cNvSpPr>
          <a:spLocks noChangeArrowheads="1" noChangeShapeType="1" noTextEdit="1"/>
        </xdr:cNvSpPr>
      </xdr:nvSpPr>
      <xdr:spPr bwMode="auto">
        <a:xfrm>
          <a:off x="247650" y="7191375"/>
          <a:ext cx="4781550" cy="6096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IMPORTS TRAFFIC VIA AQABA PORT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 macro="" textlink="">
      <xdr:nvSpPr>
        <xdr:cNvPr id="251920" name="WordArt 16"/>
        <xdr:cNvSpPr>
          <a:spLocks noChangeArrowheads="1" noChangeShapeType="1" noTextEdit="1"/>
        </xdr:cNvSpPr>
      </xdr:nvSpPr>
      <xdr:spPr bwMode="auto">
        <a:xfrm>
          <a:off x="5553075" y="9020175"/>
          <a:ext cx="32956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 macro="" textlink="">
      <xdr:nvSpPr>
        <xdr:cNvPr id="251921" name="WordArt 17"/>
        <xdr:cNvSpPr>
          <a:spLocks noChangeArrowheads="1" noChangeShapeType="1" noTextEdit="1"/>
        </xdr:cNvSpPr>
      </xdr:nvSpPr>
      <xdr:spPr bwMode="auto">
        <a:xfrm>
          <a:off x="5534025" y="9591675"/>
          <a:ext cx="339090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 macro="" textlink="">
      <xdr:nvSpPr>
        <xdr:cNvPr id="251922" name="WordArt 18"/>
        <xdr:cNvSpPr>
          <a:spLocks noChangeArrowheads="1" noChangeShapeType="1" noTextEdit="1"/>
        </xdr:cNvSpPr>
      </xdr:nvSpPr>
      <xdr:spPr bwMode="auto">
        <a:xfrm>
          <a:off x="76200" y="9058275"/>
          <a:ext cx="476250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JORDANIAN IMPORTS &amp;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 macro="" textlink="">
      <xdr:nvSpPr>
        <xdr:cNvPr id="251923" name="WordArt 19"/>
        <xdr:cNvSpPr>
          <a:spLocks noChangeArrowheads="1" noChangeShapeType="1" noTextEdit="1"/>
        </xdr:cNvSpPr>
      </xdr:nvSpPr>
      <xdr:spPr bwMode="auto">
        <a:xfrm>
          <a:off x="247650" y="9610725"/>
          <a:ext cx="447675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TRANSIT VIA AQABA PORT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 macro="" textlink="">
      <xdr:nvSpPr>
        <xdr:cNvPr id="251924" name="WordArt 20"/>
        <xdr:cNvSpPr>
          <a:spLocks noChangeArrowheads="1" noChangeShapeType="1" noTextEdit="1"/>
        </xdr:cNvSpPr>
      </xdr:nvSpPr>
      <xdr:spPr bwMode="auto">
        <a:xfrm>
          <a:off x="5572125" y="10125075"/>
          <a:ext cx="3028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 macro="" textlink="">
      <xdr:nvSpPr>
        <xdr:cNvPr id="251925" name="WordArt 21"/>
        <xdr:cNvSpPr>
          <a:spLocks noChangeArrowheads="1" noChangeShapeType="1" noTextEdit="1"/>
        </xdr:cNvSpPr>
      </xdr:nvSpPr>
      <xdr:spPr bwMode="auto">
        <a:xfrm>
          <a:off x="5553075" y="10125075"/>
          <a:ext cx="31051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 macro="" textlink="">
      <xdr:nvSpPr>
        <xdr:cNvPr id="251926" name="WordArt 22"/>
        <xdr:cNvSpPr>
          <a:spLocks noChangeArrowheads="1" noChangeShapeType="1" noTextEdit="1"/>
        </xdr:cNvSpPr>
      </xdr:nvSpPr>
      <xdr:spPr bwMode="auto">
        <a:xfrm>
          <a:off x="381000" y="10125075"/>
          <a:ext cx="3790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IMPORTS  AND EXPORTS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 macro="" textlink="">
      <xdr:nvSpPr>
        <xdr:cNvPr id="251927" name="WordArt 23"/>
        <xdr:cNvSpPr>
          <a:spLocks noChangeArrowheads="1" noChangeShapeType="1" noTextEdit="1"/>
        </xdr:cNvSpPr>
      </xdr:nvSpPr>
      <xdr:spPr bwMode="auto">
        <a:xfrm>
          <a:off x="266700" y="10125075"/>
          <a:ext cx="40767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CONTAINERS 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 macro="" textlink="">
      <xdr:nvSpPr>
        <xdr:cNvPr id="251928" name="WordArt 24"/>
        <xdr:cNvSpPr>
          <a:spLocks noChangeArrowheads="1" noChangeShapeType="1" noTextEdit="1"/>
        </xdr:cNvSpPr>
      </xdr:nvSpPr>
      <xdr:spPr bwMode="auto">
        <a:xfrm>
          <a:off x="5610225" y="10239375"/>
          <a:ext cx="3181350" cy="514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1095375</xdr:rowOff>
    </xdr:to>
    <xdr:sp macro="" textlink="">
      <xdr:nvSpPr>
        <xdr:cNvPr id="251929" name="WordArt 25"/>
        <xdr:cNvSpPr>
          <a:spLocks noChangeArrowheads="1" noChangeShapeType="1" noTextEdit="1"/>
        </xdr:cNvSpPr>
      </xdr:nvSpPr>
      <xdr:spPr bwMode="auto">
        <a:xfrm>
          <a:off x="5553075" y="10791825"/>
          <a:ext cx="3067050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 macro="" textlink="">
      <xdr:nvSpPr>
        <xdr:cNvPr id="251930" name="WordArt 26"/>
        <xdr:cNvSpPr>
          <a:spLocks noChangeArrowheads="1" noChangeShapeType="1" noTextEdit="1"/>
        </xdr:cNvSpPr>
      </xdr:nvSpPr>
      <xdr:spPr bwMode="auto">
        <a:xfrm>
          <a:off x="152400" y="10277475"/>
          <a:ext cx="4838700" cy="495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CARGO DELIVERY FROM THE PORTS &amp;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 macro="" textlink="">
      <xdr:nvSpPr>
        <xdr:cNvPr id="251931" name="WordArt 27"/>
        <xdr:cNvSpPr>
          <a:spLocks noChangeArrowheads="1" noChangeShapeType="1" noTextEdit="1"/>
        </xdr:cNvSpPr>
      </xdr:nvSpPr>
      <xdr:spPr bwMode="auto">
        <a:xfrm>
          <a:off x="247650" y="10848975"/>
          <a:ext cx="44577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QUANTITIES OF PHSPHATE EXPORTED 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 macro="" textlink="">
      <xdr:nvSpPr>
        <xdr:cNvPr id="251932" name="WordArt 28"/>
        <xdr:cNvSpPr>
          <a:spLocks noChangeArrowheads="1" noChangeShapeType="1" noTextEdit="1"/>
        </xdr:cNvSpPr>
      </xdr:nvSpPr>
      <xdr:spPr bwMode="auto">
        <a:xfrm>
          <a:off x="5705475" y="12058650"/>
          <a:ext cx="261937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 macro="" textlink="">
      <xdr:nvSpPr>
        <xdr:cNvPr id="251933" name="WordArt 29"/>
        <xdr:cNvSpPr>
          <a:spLocks noChangeArrowheads="1" noChangeShapeType="1" noTextEdit="1"/>
        </xdr:cNvSpPr>
      </xdr:nvSpPr>
      <xdr:spPr bwMode="auto">
        <a:xfrm>
          <a:off x="114300" y="11487150"/>
          <a:ext cx="178117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IMPORTED , </a:t>
          </a:r>
          <a:endParaRPr lang="ar-JO" sz="24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 macro="" textlink="">
      <xdr:nvSpPr>
        <xdr:cNvPr id="251934" name="WordArt 30"/>
        <xdr:cNvSpPr>
          <a:spLocks noChangeArrowheads="1" noChangeShapeType="1" noTextEdit="1"/>
        </xdr:cNvSpPr>
      </xdr:nvSpPr>
      <xdr:spPr bwMode="auto">
        <a:xfrm>
          <a:off x="209550" y="12039600"/>
          <a:ext cx="47720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ACCORDING TO REGION</a:t>
          </a:r>
          <a:endParaRPr lang="ar-JO" sz="3600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 macro="" textlink="">
      <xdr:nvSpPr>
        <xdr:cNvPr id="251935" name="WordArt 31"/>
        <xdr:cNvSpPr>
          <a:spLocks noChangeArrowheads="1" noChangeShapeType="1" noTextEdit="1"/>
        </xdr:cNvSpPr>
      </xdr:nvSpPr>
      <xdr:spPr bwMode="auto">
        <a:xfrm>
          <a:off x="5457825" y="14058900"/>
          <a:ext cx="325755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 macro="" textlink="">
      <xdr:nvSpPr>
        <xdr:cNvPr id="251936" name="WordArt 32"/>
        <xdr:cNvSpPr>
          <a:spLocks noChangeArrowheads="1" noChangeShapeType="1" noTextEdit="1"/>
        </xdr:cNvSpPr>
      </xdr:nvSpPr>
      <xdr:spPr bwMode="auto">
        <a:xfrm>
          <a:off x="5648325" y="14649450"/>
          <a:ext cx="2543175" cy="4095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 macro="" textlink="">
      <xdr:nvSpPr>
        <xdr:cNvPr id="251937" name="WordArt 33"/>
        <xdr:cNvSpPr>
          <a:spLocks noChangeArrowheads="1" noChangeShapeType="1" noTextEdit="1"/>
        </xdr:cNvSpPr>
      </xdr:nvSpPr>
      <xdr:spPr bwMode="auto">
        <a:xfrm>
          <a:off x="133350" y="14001750"/>
          <a:ext cx="476250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APPENDIX/1 SHIPS , CARGOES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 macro="" textlink="">
      <xdr:nvSpPr>
        <xdr:cNvPr id="251938" name="WordArt 34"/>
        <xdr:cNvSpPr>
          <a:spLocks noChangeArrowheads="1" noChangeShapeType="1" noTextEdit="1"/>
        </xdr:cNvSpPr>
      </xdr:nvSpPr>
      <xdr:spPr bwMode="auto">
        <a:xfrm>
          <a:off x="266700" y="14573250"/>
          <a:ext cx="4419600" cy="4286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AND PASSENGERS TRAFFIC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4686300</xdr:colOff>
      <xdr:row>1</xdr:row>
      <xdr:rowOff>142875</xdr:rowOff>
    </xdr:from>
    <xdr:to>
      <xdr:col>2</xdr:col>
      <xdr:colOff>1390650</xdr:colOff>
      <xdr:row>2</xdr:row>
      <xdr:rowOff>638175</xdr:rowOff>
    </xdr:to>
    <xdr:sp macro="" textlink="">
      <xdr:nvSpPr>
        <xdr:cNvPr id="251939" name="WordArt 35"/>
        <xdr:cNvSpPr>
          <a:spLocks noChangeArrowheads="1" noChangeShapeType="1" noTextEdit="1"/>
        </xdr:cNvSpPr>
      </xdr:nvSpPr>
      <xdr:spPr bwMode="auto">
        <a:xfrm>
          <a:off x="4686300" y="400050"/>
          <a:ext cx="1914525" cy="7524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4000" b="1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/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 macro="" textlink="">
      <xdr:nvSpPr>
        <xdr:cNvPr id="251940" name="WordArt 36"/>
        <xdr:cNvSpPr>
          <a:spLocks noChangeArrowheads="1" noChangeShapeType="1" noTextEdit="1"/>
        </xdr:cNvSpPr>
      </xdr:nvSpPr>
      <xdr:spPr bwMode="auto">
        <a:xfrm>
          <a:off x="5419725" y="11506200"/>
          <a:ext cx="3314700" cy="581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 macro="" textlink="">
      <xdr:nvSpPr>
        <xdr:cNvPr id="251941" name="WordArt 37"/>
        <xdr:cNvSpPr>
          <a:spLocks noChangeArrowheads="1" noChangeShapeType="1" noTextEdit="1"/>
        </xdr:cNvSpPr>
      </xdr:nvSpPr>
      <xdr:spPr bwMode="auto">
        <a:xfrm>
          <a:off x="5705475" y="12058650"/>
          <a:ext cx="261937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 macro="" textlink="">
      <xdr:nvSpPr>
        <xdr:cNvPr id="251942" name="WordArt 38"/>
        <xdr:cNvSpPr>
          <a:spLocks noChangeArrowheads="1" noChangeShapeType="1" noTextEdit="1"/>
        </xdr:cNvSpPr>
      </xdr:nvSpPr>
      <xdr:spPr bwMode="auto">
        <a:xfrm>
          <a:off x="114300" y="11487150"/>
          <a:ext cx="178117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EXPORTED , </a:t>
          </a:r>
          <a:endParaRPr lang="ar-JO" sz="24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 macro="" textlink="">
      <xdr:nvSpPr>
        <xdr:cNvPr id="251943" name="WordArt 39"/>
        <xdr:cNvSpPr>
          <a:spLocks noChangeArrowheads="1" noChangeShapeType="1" noTextEdit="1"/>
        </xdr:cNvSpPr>
      </xdr:nvSpPr>
      <xdr:spPr bwMode="auto">
        <a:xfrm>
          <a:off x="171450" y="12039600"/>
          <a:ext cx="47720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ACCORDING TO REGION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 macro="" textlink="">
      <xdr:nvSpPr>
        <xdr:cNvPr id="251944" name="WordArt 40"/>
        <xdr:cNvSpPr>
          <a:spLocks noChangeArrowheads="1" noChangeShapeType="1" noTextEdit="1"/>
        </xdr:cNvSpPr>
      </xdr:nvSpPr>
      <xdr:spPr bwMode="auto">
        <a:xfrm>
          <a:off x="5705475" y="13925550"/>
          <a:ext cx="26193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 macro="" textlink="">
      <xdr:nvSpPr>
        <xdr:cNvPr id="251945" name="WordArt 41"/>
        <xdr:cNvSpPr>
          <a:spLocks noChangeArrowheads="1" noChangeShapeType="1" noTextEdit="1"/>
        </xdr:cNvSpPr>
      </xdr:nvSpPr>
      <xdr:spPr bwMode="auto">
        <a:xfrm>
          <a:off x="171450" y="13925550"/>
          <a:ext cx="4772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container traffic export dur aqaba port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 macro="" textlink="">
      <xdr:nvSpPr>
        <xdr:cNvPr id="251946" name="WordArt 42"/>
        <xdr:cNvSpPr>
          <a:spLocks noChangeArrowheads="1" noChangeShapeType="1" noTextEdit="1"/>
        </xdr:cNvSpPr>
      </xdr:nvSpPr>
      <xdr:spPr bwMode="auto">
        <a:xfrm>
          <a:off x="5419725" y="12773025"/>
          <a:ext cx="3314700" cy="5810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 macro="" textlink="">
      <xdr:nvSpPr>
        <xdr:cNvPr id="251947" name="WordArt 43"/>
        <xdr:cNvSpPr>
          <a:spLocks noChangeArrowheads="1" noChangeShapeType="1" noTextEdit="1"/>
        </xdr:cNvSpPr>
      </xdr:nvSpPr>
      <xdr:spPr bwMode="auto">
        <a:xfrm>
          <a:off x="5705475" y="13325475"/>
          <a:ext cx="2619375" cy="504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 macro="" textlink="">
      <xdr:nvSpPr>
        <xdr:cNvPr id="251948" name="WordArt 44"/>
        <xdr:cNvSpPr>
          <a:spLocks noChangeArrowheads="1" noChangeShapeType="1" noTextEdit="1"/>
        </xdr:cNvSpPr>
      </xdr:nvSpPr>
      <xdr:spPr bwMode="auto">
        <a:xfrm>
          <a:off x="114300" y="12753975"/>
          <a:ext cx="178117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IMPORTED , </a:t>
          </a:r>
          <a:endParaRPr lang="ar-JO" sz="24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 macro="" textlink="">
      <xdr:nvSpPr>
        <xdr:cNvPr id="251949" name="WordArt 45"/>
        <xdr:cNvSpPr>
          <a:spLocks noChangeArrowheads="1" noChangeShapeType="1" noTextEdit="1"/>
        </xdr:cNvSpPr>
      </xdr:nvSpPr>
      <xdr:spPr bwMode="auto">
        <a:xfrm>
          <a:off x="171450" y="13306425"/>
          <a:ext cx="4772025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ACCORDING TO REGION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 macro="" textlink="">
      <xdr:nvSpPr>
        <xdr:cNvPr id="251950" name="WordArt 46"/>
        <xdr:cNvSpPr>
          <a:spLocks noChangeArrowheads="1" noChangeShapeType="1" noTextEdit="1"/>
        </xdr:cNvSpPr>
      </xdr:nvSpPr>
      <xdr:spPr bwMode="auto">
        <a:xfrm>
          <a:off x="5419725" y="13925550"/>
          <a:ext cx="33147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 macro="" textlink="">
      <xdr:nvSpPr>
        <xdr:cNvPr id="251951" name="WordArt 47"/>
        <xdr:cNvSpPr>
          <a:spLocks noChangeArrowheads="1" noChangeShapeType="1" noTextEdit="1"/>
        </xdr:cNvSpPr>
      </xdr:nvSpPr>
      <xdr:spPr bwMode="auto">
        <a:xfrm>
          <a:off x="5705475" y="13925550"/>
          <a:ext cx="26193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 macro="" textlink="">
      <xdr:nvSpPr>
        <xdr:cNvPr id="251952" name="WordArt 48"/>
        <xdr:cNvSpPr>
          <a:spLocks noChangeArrowheads="1" noChangeShapeType="1" noTextEdit="1"/>
        </xdr:cNvSpPr>
      </xdr:nvSpPr>
      <xdr:spPr bwMode="auto">
        <a:xfrm>
          <a:off x="114300" y="13925550"/>
          <a:ext cx="17811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4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IMPORTED , </a:t>
          </a:r>
          <a:endParaRPr lang="ar-JO" sz="24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 macro="" textlink="">
      <xdr:nvSpPr>
        <xdr:cNvPr id="251953" name="WordArt 49"/>
        <xdr:cNvSpPr>
          <a:spLocks noChangeArrowheads="1" noChangeShapeType="1" noTextEdit="1"/>
        </xdr:cNvSpPr>
      </xdr:nvSpPr>
      <xdr:spPr bwMode="auto">
        <a:xfrm>
          <a:off x="171450" y="13925550"/>
          <a:ext cx="477202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ACCORDING TO REGION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 macro="" textlink="">
      <xdr:nvSpPr>
        <xdr:cNvPr id="251954" name="WordArt 50"/>
        <xdr:cNvSpPr>
          <a:spLocks noChangeArrowheads="1" noChangeShapeType="1" noTextEdit="1"/>
        </xdr:cNvSpPr>
      </xdr:nvSpPr>
      <xdr:spPr bwMode="auto">
        <a:xfrm>
          <a:off x="5419725" y="13925550"/>
          <a:ext cx="33147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 macro="" textlink="">
      <xdr:nvSpPr>
        <xdr:cNvPr id="251955" name="WordArt 51"/>
        <xdr:cNvSpPr>
          <a:spLocks noChangeArrowheads="1" noChangeShapeType="1" noTextEdit="1"/>
        </xdr:cNvSpPr>
      </xdr:nvSpPr>
      <xdr:spPr bwMode="auto">
        <a:xfrm>
          <a:off x="5553075" y="8010525"/>
          <a:ext cx="3295650" cy="457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609600</xdr:rowOff>
    </xdr:from>
    <xdr:to>
      <xdr:col>2</xdr:col>
      <xdr:colOff>3714750</xdr:colOff>
      <xdr:row>10</xdr:row>
      <xdr:rowOff>1028700</xdr:rowOff>
    </xdr:to>
    <xdr:sp macro="" textlink="">
      <xdr:nvSpPr>
        <xdr:cNvPr id="251956" name="WordArt 52"/>
        <xdr:cNvSpPr>
          <a:spLocks noChangeArrowheads="1" noChangeShapeType="1" noTextEdit="1"/>
        </xdr:cNvSpPr>
      </xdr:nvSpPr>
      <xdr:spPr bwMode="auto">
        <a:xfrm>
          <a:off x="5534025" y="8582025"/>
          <a:ext cx="3390900" cy="4000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 macro="" textlink="">
      <xdr:nvSpPr>
        <xdr:cNvPr id="251957" name="WordArt 53"/>
        <xdr:cNvSpPr>
          <a:spLocks noChangeArrowheads="1" noChangeShapeType="1" noTextEdit="1"/>
        </xdr:cNvSpPr>
      </xdr:nvSpPr>
      <xdr:spPr bwMode="auto">
        <a:xfrm>
          <a:off x="76200" y="8048625"/>
          <a:ext cx="476250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TRAFFIC JORDANIAN IMPORTS &amp;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247650</xdr:colOff>
      <xdr:row>10</xdr:row>
      <xdr:rowOff>628650</xdr:rowOff>
    </xdr:from>
    <xdr:to>
      <xdr:col>1</xdr:col>
      <xdr:colOff>4724400</xdr:colOff>
      <xdr:row>10</xdr:row>
      <xdr:rowOff>1047750</xdr:rowOff>
    </xdr:to>
    <xdr:sp macro="" textlink="">
      <xdr:nvSpPr>
        <xdr:cNvPr id="251958" name="WordArt 54"/>
        <xdr:cNvSpPr>
          <a:spLocks noChangeArrowheads="1" noChangeShapeType="1" noTextEdit="1"/>
        </xdr:cNvSpPr>
      </xdr:nvSpPr>
      <xdr:spPr bwMode="auto">
        <a:xfrm>
          <a:off x="247650" y="8601075"/>
          <a:ext cx="4476750" cy="381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Times New Roman"/>
              <a:cs typeface="Times New Roman"/>
            </a:rPr>
            <a:t>TRANSIT VIA AQABA PORT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21184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726150" y="142875"/>
          <a:ext cx="6667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647700</xdr:colOff>
      <xdr:row>0</xdr:row>
      <xdr:rowOff>28575</xdr:rowOff>
    </xdr:from>
    <xdr:to>
      <xdr:col>12</xdr:col>
      <xdr:colOff>66675</xdr:colOff>
      <xdr:row>1</xdr:row>
      <xdr:rowOff>104775</xdr:rowOff>
    </xdr:to>
    <xdr:pic>
      <xdr:nvPicPr>
        <xdr:cNvPr id="211856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28575"/>
          <a:ext cx="5715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211866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1600" y="9525"/>
          <a:ext cx="10191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0</xdr:row>
      <xdr:rowOff>19050</xdr:rowOff>
    </xdr:from>
    <xdr:to>
      <xdr:col>15</xdr:col>
      <xdr:colOff>1628775</xdr:colOff>
      <xdr:row>1</xdr:row>
      <xdr:rowOff>361950</xdr:rowOff>
    </xdr:to>
    <xdr:pic>
      <xdr:nvPicPr>
        <xdr:cNvPr id="211877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63650" y="19050"/>
          <a:ext cx="21526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2100137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13239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256001" name="WordArt 1"/>
        <xdr:cNvSpPr>
          <a:spLocks noChangeArrowheads="1" noChangeShapeType="1" noTextEdit="1"/>
        </xdr:cNvSpPr>
      </xdr:nvSpPr>
      <xdr:spPr bwMode="auto">
        <a:xfrm>
          <a:off x="8220075" y="9344025"/>
          <a:ext cx="76200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JO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الوحدة المكافئة </a:t>
          </a:r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T.E.U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 macro="" textlink="">
      <xdr:nvSpPr>
        <xdr:cNvPr id="256002" name="WordArt 2"/>
        <xdr:cNvSpPr>
          <a:spLocks noChangeArrowheads="1" noChangeShapeType="1" noTextEdit="1"/>
        </xdr:cNvSpPr>
      </xdr:nvSpPr>
      <xdr:spPr bwMode="auto">
        <a:xfrm>
          <a:off x="6286500" y="9344025"/>
          <a:ext cx="112395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b="1" kern="10" spc="0">
              <a:ln w="9525">
                <a:noFill/>
                <a:round/>
                <a:headEnd/>
                <a:tailEnd/>
              </a:ln>
              <a:solidFill>
                <a:srgbClr val="0000FF"/>
              </a:solidFill>
              <a:effectLst/>
              <a:latin typeface="Arial"/>
              <a:cs typeface="Arial"/>
            </a:rPr>
            <a:t> CONTAINERS (TEU)</a:t>
          </a:r>
          <a:endParaRPr lang="ar-JO" sz="3600" b="1" kern="10" spc="0">
            <a:ln w="9525">
              <a:noFill/>
              <a:round/>
              <a:headEnd/>
              <a:tailEnd/>
            </a:ln>
            <a:solidFill>
              <a:srgbClr val="0000FF"/>
            </a:soli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211890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6675"/>
          <a:ext cx="10668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1638300</xdr:colOff>
      <xdr:row>28</xdr:row>
      <xdr:rowOff>152400</xdr:rowOff>
    </xdr:to>
    <xdr:graphicFrame macro="">
      <xdr:nvGraphicFramePr>
        <xdr:cNvPr id="2193230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 macro="">
      <xdr:nvGraphicFramePr>
        <xdr:cNvPr id="2193230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30</xdr:row>
      <xdr:rowOff>0</xdr:rowOff>
    </xdr:from>
    <xdr:to>
      <xdr:col>17</xdr:col>
      <xdr:colOff>85725</xdr:colOff>
      <xdr:row>59</xdr:row>
      <xdr:rowOff>19050</xdr:rowOff>
    </xdr:to>
    <xdr:graphicFrame macro="">
      <xdr:nvGraphicFramePr>
        <xdr:cNvPr id="21932306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219323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2600" y="123825"/>
          <a:ext cx="17526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353785</xdr:colOff>
      <xdr:row>4</xdr:row>
      <xdr:rowOff>68035</xdr:rowOff>
    </xdr:from>
    <xdr:to>
      <xdr:col>9</xdr:col>
      <xdr:colOff>1292678</xdr:colOff>
      <xdr:row>7</xdr:row>
      <xdr:rowOff>14287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353785" y="734785"/>
          <a:ext cx="3808299" cy="4463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27432" bIns="2286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حركة المستوردات والصادرات لنهاية شهر </a:t>
          </a:r>
          <a:r>
            <a:rPr lang="ar-S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تشرين الاول</a:t>
          </a:r>
          <a:endParaRPr lang="ar-JO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S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2020/2019</a:t>
          </a:r>
          <a:r>
            <a:rPr lang="ar-SA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r>
            <a:rPr lang="ar-J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بالطن</a:t>
          </a:r>
        </a:p>
      </xdr:txBody>
    </xdr:sp>
    <xdr:clientData/>
  </xdr:twoCellAnchor>
  <xdr:twoCellAnchor>
    <xdr:from>
      <xdr:col>0</xdr:col>
      <xdr:colOff>122464</xdr:colOff>
      <xdr:row>7</xdr:row>
      <xdr:rowOff>0</xdr:rowOff>
    </xdr:from>
    <xdr:to>
      <xdr:col>9</xdr:col>
      <xdr:colOff>1496786</xdr:colOff>
      <xdr:row>10</xdr:row>
      <xdr:rowOff>27215</xdr:rowOff>
    </xdr:to>
    <xdr:sp macro="" textlink="">
      <xdr:nvSpPr>
        <xdr:cNvPr id="7" name="Text 2"/>
        <xdr:cNvSpPr txBox="1">
          <a:spLocks noChangeArrowheads="1"/>
        </xdr:cNvSpPr>
      </xdr:nvSpPr>
      <xdr:spPr bwMode="auto">
        <a:xfrm>
          <a:off x="122464" y="1143000"/>
          <a:ext cx="4259036" cy="517072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27432" tIns="22860" rIns="27432" bIns="2286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CARGO IMPORTS , EXPORTS &amp; TOTAL END OF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oct</a:t>
          </a:r>
          <a:r>
            <a:rPr lang="ar-J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2019-2020</a:t>
          </a:r>
          <a:r>
            <a:rPr lang="ar-JO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( 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XPORTS &amp; TOTAL UNTIL FEB.  ( 2003 - 2004 ) IN  TONS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B47791"/>
  <sheetViews>
    <sheetView view="pageBreakPreview" topLeftCell="A13" zoomScale="60" zoomScaleNormal="50" workbookViewId="0">
      <selection activeCell="L185" sqref="L185"/>
    </sheetView>
  </sheetViews>
  <sheetFormatPr defaultRowHeight="23.25"/>
  <cols>
    <col min="1" max="1" width="11" style="1044" customWidth="1"/>
    <col min="2" max="2" width="21.42578125" style="1053" bestFit="1" customWidth="1"/>
    <col min="3" max="3" width="23" style="1053" bestFit="1" customWidth="1"/>
    <col min="4" max="4" width="21.42578125" style="1044" bestFit="1" customWidth="1"/>
    <col min="5" max="5" width="14.42578125" style="1044" bestFit="1" customWidth="1"/>
    <col min="6" max="6" width="13.85546875" style="1044" bestFit="1" customWidth="1"/>
    <col min="7" max="7" width="22" style="1044" customWidth="1"/>
    <col min="8" max="8" width="15.140625" style="1045" bestFit="1" customWidth="1"/>
    <col min="9" max="9" width="15.42578125" style="1044" customWidth="1"/>
    <col min="10" max="10" width="18.5703125" style="1044" customWidth="1"/>
    <col min="11" max="11" width="19.85546875" style="1220" customWidth="1"/>
    <col min="12" max="12" width="15.7109375" style="1044" customWidth="1"/>
    <col min="13" max="13" width="17.5703125" style="1044" customWidth="1"/>
    <col min="14" max="14" width="11" style="1038" customWidth="1"/>
    <col min="15" max="15" width="12" style="1039" customWidth="1"/>
    <col min="16" max="16" width="23" style="1040" bestFit="1" customWidth="1"/>
    <col min="17" max="17" width="29.42578125" style="1223" customWidth="1"/>
    <col min="18" max="18" width="9.42578125" style="1044" customWidth="1"/>
    <col min="19" max="19" width="9.42578125" style="1044" bestFit="1" customWidth="1"/>
    <col min="20" max="20" width="18.140625" style="1046" bestFit="1" customWidth="1"/>
    <col min="21" max="21" width="18.140625" style="1045" bestFit="1" customWidth="1"/>
    <col min="22" max="22" width="13.85546875" style="1046" bestFit="1" customWidth="1"/>
    <col min="23" max="23" width="14" style="1046" bestFit="1" customWidth="1"/>
    <col min="24" max="24" width="15.85546875" style="1046" bestFit="1" customWidth="1"/>
    <col min="25" max="25" width="19.85546875" style="1046" bestFit="1" customWidth="1"/>
    <col min="26" max="26" width="23.7109375" style="1046" bestFit="1" customWidth="1"/>
    <col min="27" max="27" width="12" style="1046" bestFit="1" customWidth="1"/>
    <col min="28" max="30" width="11.85546875" style="1046" bestFit="1" customWidth="1"/>
    <col min="31" max="16384" width="9.140625" style="1046"/>
  </cols>
  <sheetData>
    <row r="1" spans="1:27" ht="34.5">
      <c r="A1" s="1030" t="s">
        <v>569</v>
      </c>
      <c r="B1" s="1031"/>
      <c r="C1" s="1031"/>
      <c r="D1" s="1032"/>
      <c r="E1" s="1033" t="s">
        <v>570</v>
      </c>
      <c r="F1" s="1034"/>
      <c r="G1" s="1034"/>
      <c r="H1" s="1035"/>
      <c r="I1" s="1035"/>
      <c r="J1" s="1035"/>
      <c r="K1" s="1036"/>
      <c r="L1" s="1035"/>
      <c r="M1" s="1037"/>
      <c r="Q1" s="1041" t="s">
        <v>571</v>
      </c>
      <c r="R1" s="1042"/>
      <c r="S1" s="1043"/>
      <c r="T1" s="1044"/>
    </row>
    <row r="2" spans="1:27" ht="34.5" customHeight="1">
      <c r="A2" s="1030" t="s">
        <v>572</v>
      </c>
      <c r="B2" s="1031"/>
      <c r="C2" s="1047"/>
      <c r="D2" s="1048"/>
      <c r="E2" s="1049" t="s">
        <v>573</v>
      </c>
      <c r="F2" s="1050"/>
      <c r="G2" s="1051"/>
      <c r="H2" s="1051"/>
      <c r="I2" s="1051"/>
      <c r="J2" s="1051"/>
      <c r="K2" s="1036"/>
      <c r="L2" s="1035"/>
      <c r="M2" s="1037"/>
      <c r="Q2" s="1052" t="s">
        <v>574</v>
      </c>
      <c r="R2" s="1053"/>
      <c r="T2" s="1044"/>
    </row>
    <row r="3" spans="1:27" ht="27.75" thickBot="1">
      <c r="A3" s="1054" t="s">
        <v>575</v>
      </c>
      <c r="B3" s="1031"/>
      <c r="C3" s="1031"/>
      <c r="D3" s="1048"/>
      <c r="E3" s="1055" t="s">
        <v>576</v>
      </c>
      <c r="F3" s="1034"/>
      <c r="G3" s="1034"/>
      <c r="H3" s="1035"/>
      <c r="I3" s="1035"/>
      <c r="J3" s="1035"/>
      <c r="K3" s="1036"/>
      <c r="L3" s="1035"/>
      <c r="M3" s="1035"/>
      <c r="Q3" s="1056" t="s">
        <v>577</v>
      </c>
      <c r="R3" s="1053"/>
      <c r="T3" s="1044"/>
    </row>
    <row r="4" spans="1:27" ht="27.95" customHeight="1" thickTop="1">
      <c r="A4" s="1057"/>
      <c r="B4" s="1058"/>
      <c r="C4" s="1058"/>
      <c r="D4" s="1059" t="s">
        <v>33</v>
      </c>
      <c r="E4" s="1060" t="s">
        <v>578</v>
      </c>
      <c r="F4" s="1060"/>
      <c r="G4" s="1061" t="s">
        <v>579</v>
      </c>
      <c r="H4" s="1263" t="s">
        <v>53</v>
      </c>
      <c r="I4" s="1264"/>
      <c r="J4" s="1263" t="s">
        <v>580</v>
      </c>
      <c r="K4" s="1265"/>
      <c r="L4" s="1062"/>
      <c r="M4" s="1062"/>
      <c r="N4" s="1063"/>
      <c r="O4" s="1064"/>
      <c r="P4" s="1065"/>
      <c r="Q4" s="1066"/>
      <c r="R4" s="1067"/>
      <c r="S4" s="1068"/>
      <c r="T4" s="1044"/>
    </row>
    <row r="5" spans="1:27" ht="21" customHeight="1">
      <c r="A5" s="1069"/>
      <c r="B5" s="1070"/>
      <c r="C5" s="1071"/>
      <c r="D5" s="1072" t="s">
        <v>581</v>
      </c>
      <c r="E5" s="1258" t="s">
        <v>26</v>
      </c>
      <c r="F5" s="1258"/>
      <c r="G5" s="1073" t="s">
        <v>582</v>
      </c>
      <c r="H5" s="1259" t="s">
        <v>583</v>
      </c>
      <c r="I5" s="1260"/>
      <c r="J5" s="1261" t="s">
        <v>584</v>
      </c>
      <c r="K5" s="1262"/>
      <c r="L5" s="1074" t="s">
        <v>585</v>
      </c>
      <c r="M5" s="1074" t="s">
        <v>585</v>
      </c>
      <c r="N5" s="1075"/>
      <c r="O5" s="1076"/>
      <c r="P5" s="1077"/>
      <c r="Q5" s="1078" t="s">
        <v>586</v>
      </c>
      <c r="R5" s="1079"/>
      <c r="S5" s="1080"/>
      <c r="T5" s="1044"/>
    </row>
    <row r="6" spans="1:27" ht="21" customHeight="1">
      <c r="A6" s="1081" t="s">
        <v>587</v>
      </c>
      <c r="B6" s="1082" t="s">
        <v>588</v>
      </c>
      <c r="C6" s="1083" t="s">
        <v>589</v>
      </c>
      <c r="D6" s="1084" t="s">
        <v>25</v>
      </c>
      <c r="E6" s="1085" t="s">
        <v>15</v>
      </c>
      <c r="F6" s="1085" t="s">
        <v>16</v>
      </c>
      <c r="G6" s="1086" t="s">
        <v>120</v>
      </c>
      <c r="H6" s="1087" t="s">
        <v>57</v>
      </c>
      <c r="I6" s="1088" t="s">
        <v>37</v>
      </c>
      <c r="J6" s="1089" t="s">
        <v>590</v>
      </c>
      <c r="K6" s="1090" t="s">
        <v>591</v>
      </c>
      <c r="L6" s="1074" t="s">
        <v>592</v>
      </c>
      <c r="M6" s="1091" t="s">
        <v>593</v>
      </c>
      <c r="N6" s="1092" t="s">
        <v>594</v>
      </c>
      <c r="O6" s="1093" t="s">
        <v>595</v>
      </c>
      <c r="P6" s="1094" t="s">
        <v>596</v>
      </c>
      <c r="Q6" s="1095"/>
      <c r="R6" s="1096" t="s">
        <v>387</v>
      </c>
      <c r="S6" s="1097" t="s">
        <v>597</v>
      </c>
      <c r="T6" s="1044"/>
    </row>
    <row r="7" spans="1:27" ht="22.5" customHeight="1" thickBot="1">
      <c r="A7" s="1098"/>
      <c r="B7" s="1099" t="s">
        <v>598</v>
      </c>
      <c r="C7" s="1099" t="s">
        <v>599</v>
      </c>
      <c r="D7" s="1099" t="s">
        <v>26</v>
      </c>
      <c r="E7" s="1100" t="s">
        <v>600</v>
      </c>
      <c r="F7" s="1101" t="s">
        <v>24</v>
      </c>
      <c r="G7" s="1099" t="s">
        <v>601</v>
      </c>
      <c r="H7" s="1102"/>
      <c r="I7" s="1103"/>
      <c r="J7" s="1104"/>
      <c r="K7" s="1103"/>
      <c r="L7" s="1105"/>
      <c r="M7" s="1104"/>
      <c r="N7" s="1106" t="s">
        <v>602</v>
      </c>
      <c r="O7" s="1107" t="s">
        <v>24</v>
      </c>
      <c r="P7" s="1108" t="s">
        <v>603</v>
      </c>
      <c r="Q7" s="1100" t="s">
        <v>604</v>
      </c>
      <c r="R7" s="1101" t="s">
        <v>83</v>
      </c>
      <c r="S7" s="1109"/>
      <c r="T7" s="1044"/>
    </row>
    <row r="8" spans="1:27" s="1122" customFormat="1" ht="27.75" customHeight="1" thickTop="1">
      <c r="A8" s="1110"/>
      <c r="B8" s="1111" t="s">
        <v>605</v>
      </c>
      <c r="C8" s="1112"/>
      <c r="D8" s="1113">
        <f t="shared" ref="D8:D34" si="0">E8+F8</f>
        <v>530</v>
      </c>
      <c r="E8" s="1113">
        <v>530</v>
      </c>
      <c r="F8" s="1113"/>
      <c r="G8" s="1114">
        <f t="shared" ref="G8:G34" si="1">SUM(H8:J8)</f>
        <v>1160</v>
      </c>
      <c r="H8" s="1115"/>
      <c r="I8" s="1115">
        <v>239</v>
      </c>
      <c r="J8" s="1114">
        <v>921</v>
      </c>
      <c r="K8" s="1116" t="s">
        <v>232</v>
      </c>
      <c r="L8" s="1113">
        <v>5753</v>
      </c>
      <c r="M8" s="1113">
        <v>4131</v>
      </c>
      <c r="N8" s="1117"/>
      <c r="O8" s="1117">
        <v>44105</v>
      </c>
      <c r="P8" s="1118" t="s">
        <v>460</v>
      </c>
      <c r="Q8" s="1119" t="s">
        <v>606</v>
      </c>
      <c r="R8" s="1120">
        <v>1</v>
      </c>
      <c r="S8" s="1120">
        <v>1</v>
      </c>
      <c r="T8" s="1121"/>
      <c r="V8" s="1123"/>
      <c r="W8" s="1124"/>
      <c r="X8" s="1124"/>
      <c r="Y8" s="1125"/>
    </row>
    <row r="9" spans="1:27" s="1122" customFormat="1" ht="27.95" customHeight="1">
      <c r="A9" s="1110"/>
      <c r="B9" s="1111" t="s">
        <v>605</v>
      </c>
      <c r="C9" s="1111"/>
      <c r="D9" s="1113">
        <f t="shared" si="0"/>
        <v>418</v>
      </c>
      <c r="E9" s="1113">
        <v>418</v>
      </c>
      <c r="F9" s="1113"/>
      <c r="G9" s="1114">
        <f t="shared" si="1"/>
        <v>1484</v>
      </c>
      <c r="H9" s="1115"/>
      <c r="I9" s="1115">
        <v>450</v>
      </c>
      <c r="J9" s="1115">
        <v>1034</v>
      </c>
      <c r="K9" s="1116" t="s">
        <v>232</v>
      </c>
      <c r="L9" s="1113">
        <v>9807</v>
      </c>
      <c r="M9" s="1113">
        <v>2942</v>
      </c>
      <c r="N9" s="1117"/>
      <c r="O9" s="1117">
        <v>44105</v>
      </c>
      <c r="P9" s="1118" t="s">
        <v>607</v>
      </c>
      <c r="Q9" s="1119" t="s">
        <v>608</v>
      </c>
      <c r="R9" s="1120">
        <v>2</v>
      </c>
      <c r="S9" s="1120">
        <v>2</v>
      </c>
      <c r="T9" s="1126"/>
      <c r="U9" s="1127"/>
      <c r="V9" s="1127"/>
      <c r="Y9" s="1127"/>
    </row>
    <row r="10" spans="1:27" s="1122" customFormat="1" ht="27.95" customHeight="1">
      <c r="A10" s="1110"/>
      <c r="B10" s="1111"/>
      <c r="C10" s="1111"/>
      <c r="D10" s="1113">
        <f t="shared" si="0"/>
        <v>0</v>
      </c>
      <c r="E10" s="1113"/>
      <c r="F10" s="1113"/>
      <c r="G10" s="1114">
        <f t="shared" si="1"/>
        <v>0</v>
      </c>
      <c r="H10" s="1114"/>
      <c r="I10" s="1114"/>
      <c r="J10" s="1114"/>
      <c r="K10" s="1116" t="s">
        <v>609</v>
      </c>
      <c r="L10" s="1113"/>
      <c r="M10" s="1113"/>
      <c r="N10" s="1117"/>
      <c r="O10" s="1117"/>
      <c r="P10" s="1128"/>
      <c r="Q10" s="1119"/>
      <c r="R10" s="1120">
        <v>3</v>
      </c>
      <c r="S10" s="1120">
        <v>3</v>
      </c>
      <c r="T10" s="1126"/>
      <c r="U10" s="1127"/>
      <c r="V10" s="1129"/>
      <c r="W10" s="1124"/>
      <c r="X10" s="1124"/>
      <c r="Y10" s="1124"/>
    </row>
    <row r="11" spans="1:27" s="1122" customFormat="1" ht="27.95" customHeight="1">
      <c r="A11" s="1110"/>
      <c r="B11" s="1111" t="s">
        <v>610</v>
      </c>
      <c r="C11" s="1111"/>
      <c r="D11" s="1113">
        <f t="shared" si="0"/>
        <v>0</v>
      </c>
      <c r="E11" s="1114"/>
      <c r="F11" s="1130"/>
      <c r="G11" s="1114">
        <f t="shared" si="1"/>
        <v>10267</v>
      </c>
      <c r="H11" s="1114"/>
      <c r="I11" s="1114">
        <v>10267</v>
      </c>
      <c r="J11" s="1114"/>
      <c r="K11" s="1116" t="s">
        <v>611</v>
      </c>
      <c r="L11" s="1113">
        <v>19380</v>
      </c>
      <c r="M11" s="1113">
        <v>9740</v>
      </c>
      <c r="N11" s="1117"/>
      <c r="O11" s="1117">
        <v>44105</v>
      </c>
      <c r="P11" s="1128" t="s">
        <v>612</v>
      </c>
      <c r="Q11" s="1119" t="s">
        <v>613</v>
      </c>
      <c r="R11" s="1120">
        <v>4</v>
      </c>
      <c r="S11" s="1120">
        <v>4</v>
      </c>
      <c r="T11" s="1131"/>
      <c r="U11" s="1127"/>
      <c r="W11" s="1127"/>
      <c r="X11" s="1127"/>
      <c r="Y11" s="1127"/>
    </row>
    <row r="12" spans="1:27" s="1122" customFormat="1" ht="27.75" customHeight="1">
      <c r="A12" s="1110"/>
      <c r="B12" s="1111" t="s">
        <v>614</v>
      </c>
      <c r="C12" s="1111"/>
      <c r="D12" s="1113">
        <f t="shared" si="0"/>
        <v>0</v>
      </c>
      <c r="E12" s="1113"/>
      <c r="F12" s="1113"/>
      <c r="G12" s="1114">
        <f t="shared" si="1"/>
        <v>77193</v>
      </c>
      <c r="H12" s="1114"/>
      <c r="I12" s="1114"/>
      <c r="J12" s="1114">
        <v>77193</v>
      </c>
      <c r="K12" s="1116" t="s">
        <v>615</v>
      </c>
      <c r="L12" s="1113">
        <v>63066</v>
      </c>
      <c r="M12" s="1113">
        <v>33449</v>
      </c>
      <c r="N12" s="1117"/>
      <c r="O12" s="1117">
        <v>44105</v>
      </c>
      <c r="P12" s="1128" t="s">
        <v>206</v>
      </c>
      <c r="Q12" s="1119" t="s">
        <v>616</v>
      </c>
      <c r="R12" s="1120">
        <v>5</v>
      </c>
      <c r="S12" s="1120">
        <v>5</v>
      </c>
      <c r="T12" s="1132"/>
      <c r="U12" s="1133"/>
      <c r="V12" s="1124"/>
      <c r="W12" s="1124"/>
      <c r="X12" s="1124"/>
      <c r="Y12" s="1124"/>
    </row>
    <row r="13" spans="1:27" s="1122" customFormat="1" ht="27.75" customHeight="1">
      <c r="A13" s="1110"/>
      <c r="B13" s="1111"/>
      <c r="C13" s="1111"/>
      <c r="D13" s="1113">
        <f t="shared" si="0"/>
        <v>0</v>
      </c>
      <c r="E13" s="1113"/>
      <c r="F13" s="1113"/>
      <c r="G13" s="1114">
        <f t="shared" si="1"/>
        <v>0</v>
      </c>
      <c r="H13" s="1114"/>
      <c r="I13" s="1114"/>
      <c r="J13" s="1115"/>
      <c r="K13" s="1116" t="s">
        <v>617</v>
      </c>
      <c r="L13" s="1113"/>
      <c r="M13" s="1113"/>
      <c r="N13" s="1117"/>
      <c r="O13" s="1117"/>
      <c r="P13" s="1128"/>
      <c r="Q13" s="1119"/>
      <c r="R13" s="1120">
        <v>6</v>
      </c>
      <c r="S13" s="1120">
        <v>6</v>
      </c>
      <c r="T13" s="1121"/>
      <c r="V13" s="1123"/>
      <c r="W13" s="1134"/>
      <c r="X13" s="1134"/>
      <c r="Y13" s="1134"/>
    </row>
    <row r="14" spans="1:27" s="1122" customFormat="1" ht="27.75" customHeight="1">
      <c r="A14" s="1110"/>
      <c r="B14" s="1111" t="s">
        <v>605</v>
      </c>
      <c r="C14" s="1111"/>
      <c r="D14" s="1113">
        <f t="shared" si="0"/>
        <v>179</v>
      </c>
      <c r="E14" s="1113">
        <v>179</v>
      </c>
      <c r="F14" s="1113"/>
      <c r="G14" s="1114">
        <f t="shared" si="1"/>
        <v>465</v>
      </c>
      <c r="H14" s="1114"/>
      <c r="I14" s="1114">
        <v>306</v>
      </c>
      <c r="J14" s="1114">
        <v>159</v>
      </c>
      <c r="K14" s="1116" t="s">
        <v>232</v>
      </c>
      <c r="L14" s="1113">
        <v>5753</v>
      </c>
      <c r="M14" s="1113">
        <v>4131</v>
      </c>
      <c r="N14" s="1117"/>
      <c r="O14" s="1117">
        <v>44106</v>
      </c>
      <c r="P14" s="1128" t="s">
        <v>460</v>
      </c>
      <c r="Q14" s="1119" t="s">
        <v>606</v>
      </c>
      <c r="R14" s="1120">
        <v>7</v>
      </c>
      <c r="S14" s="1120">
        <v>7</v>
      </c>
      <c r="T14" s="1121"/>
      <c r="U14" s="1133"/>
      <c r="V14" s="1133"/>
      <c r="W14" s="1135"/>
      <c r="X14" s="1136"/>
    </row>
    <row r="15" spans="1:27" s="1122" customFormat="1" ht="27.75" customHeight="1">
      <c r="A15" s="1110"/>
      <c r="B15" s="1111"/>
      <c r="C15" s="1111"/>
      <c r="D15" s="1113">
        <f t="shared" si="0"/>
        <v>0</v>
      </c>
      <c r="E15" s="1113"/>
      <c r="F15" s="1113"/>
      <c r="G15" s="1114">
        <f t="shared" si="1"/>
        <v>0</v>
      </c>
      <c r="H15" s="1114"/>
      <c r="I15" s="1114"/>
      <c r="J15" s="1114"/>
      <c r="K15" s="1116" t="s">
        <v>609</v>
      </c>
      <c r="L15" s="1113"/>
      <c r="M15" s="1113"/>
      <c r="N15" s="1117"/>
      <c r="O15" s="1117"/>
      <c r="P15" s="1118"/>
      <c r="Q15" s="1119"/>
      <c r="R15" s="1120">
        <v>8</v>
      </c>
      <c r="S15" s="1120">
        <v>8</v>
      </c>
      <c r="T15" s="1126"/>
      <c r="U15" s="1133"/>
      <c r="V15" s="1123"/>
      <c r="W15" s="1124"/>
      <c r="X15" s="1124"/>
      <c r="Y15" s="1134"/>
      <c r="Z15" s="1127"/>
      <c r="AA15" s="1127"/>
    </row>
    <row r="16" spans="1:27" s="1122" customFormat="1" ht="27.75" customHeight="1">
      <c r="A16" s="1110"/>
      <c r="B16" s="1111"/>
      <c r="C16" s="1111"/>
      <c r="D16" s="1113">
        <f t="shared" si="0"/>
        <v>0</v>
      </c>
      <c r="E16" s="1113"/>
      <c r="F16" s="1113"/>
      <c r="G16" s="1114">
        <f t="shared" si="1"/>
        <v>0</v>
      </c>
      <c r="H16" s="1114"/>
      <c r="I16" s="1114"/>
      <c r="J16" s="1114"/>
      <c r="K16" s="1116" t="s">
        <v>609</v>
      </c>
      <c r="L16" s="1113"/>
      <c r="M16" s="1113"/>
      <c r="N16" s="1117"/>
      <c r="O16" s="1117"/>
      <c r="P16" s="1128"/>
      <c r="Q16" s="1119"/>
      <c r="R16" s="1120">
        <v>9</v>
      </c>
      <c r="S16" s="1120">
        <v>9</v>
      </c>
      <c r="T16" s="1121"/>
      <c r="V16" s="1134"/>
      <c r="W16" s="1124"/>
      <c r="X16" s="1124"/>
      <c r="Y16" s="1124"/>
    </row>
    <row r="17" spans="1:26" s="1122" customFormat="1" ht="27.75" customHeight="1">
      <c r="A17" s="1110"/>
      <c r="B17" s="1111"/>
      <c r="C17" s="1111"/>
      <c r="D17" s="1113">
        <f t="shared" si="0"/>
        <v>0</v>
      </c>
      <c r="E17" s="1113"/>
      <c r="F17" s="1113"/>
      <c r="G17" s="1114">
        <f t="shared" si="1"/>
        <v>0</v>
      </c>
      <c r="H17" s="1115"/>
      <c r="I17" s="1115"/>
      <c r="J17" s="1114"/>
      <c r="K17" s="1116" t="s">
        <v>609</v>
      </c>
      <c r="L17" s="1113"/>
      <c r="M17" s="1113"/>
      <c r="N17" s="1117"/>
      <c r="O17" s="1117"/>
      <c r="P17" s="1128"/>
      <c r="Q17" s="1119"/>
      <c r="R17" s="1120">
        <v>10</v>
      </c>
      <c r="S17" s="1120">
        <v>10</v>
      </c>
      <c r="T17" s="1126"/>
      <c r="U17" s="1137"/>
      <c r="V17" s="1138"/>
      <c r="W17" s="1134"/>
      <c r="X17" s="1134"/>
      <c r="Y17" s="1134"/>
    </row>
    <row r="18" spans="1:26" s="1122" customFormat="1" ht="27.75" customHeight="1">
      <c r="A18" s="1110"/>
      <c r="B18" s="1111" t="s">
        <v>605</v>
      </c>
      <c r="C18" s="1111"/>
      <c r="D18" s="1113">
        <f t="shared" si="0"/>
        <v>188</v>
      </c>
      <c r="E18" s="1113">
        <v>188</v>
      </c>
      <c r="F18" s="1113"/>
      <c r="G18" s="1114">
        <f t="shared" si="1"/>
        <v>1885</v>
      </c>
      <c r="H18" s="1115"/>
      <c r="I18" s="1115">
        <v>785</v>
      </c>
      <c r="J18" s="1114">
        <v>1100</v>
      </c>
      <c r="K18" s="1116" t="s">
        <v>232</v>
      </c>
      <c r="L18" s="1113">
        <v>9807</v>
      </c>
      <c r="M18" s="1113">
        <v>2942</v>
      </c>
      <c r="N18" s="1117"/>
      <c r="O18" s="1117">
        <v>44107</v>
      </c>
      <c r="P18" s="1128" t="s">
        <v>607</v>
      </c>
      <c r="Q18" s="1119" t="s">
        <v>608</v>
      </c>
      <c r="R18" s="1120">
        <v>11</v>
      </c>
      <c r="S18" s="1120">
        <v>11</v>
      </c>
      <c r="T18" s="1121"/>
      <c r="V18" s="1124"/>
      <c r="W18" s="1124"/>
      <c r="X18" s="1124"/>
      <c r="Y18" s="1124"/>
    </row>
    <row r="19" spans="1:26" s="1122" customFormat="1" ht="27.75" customHeight="1">
      <c r="A19" s="1110"/>
      <c r="B19" s="1111"/>
      <c r="C19" s="1111"/>
      <c r="D19" s="1113">
        <f t="shared" si="0"/>
        <v>0</v>
      </c>
      <c r="E19" s="1130"/>
      <c r="F19" s="1115"/>
      <c r="G19" s="1114">
        <f t="shared" si="1"/>
        <v>0</v>
      </c>
      <c r="H19" s="1114"/>
      <c r="I19" s="1114"/>
      <c r="J19" s="1115"/>
      <c r="K19" s="1116" t="s">
        <v>617</v>
      </c>
      <c r="L19" s="1113"/>
      <c r="M19" s="1113"/>
      <c r="N19" s="1117"/>
      <c r="O19" s="1117"/>
      <c r="P19" s="1128"/>
      <c r="Q19" s="1119"/>
      <c r="R19" s="1120">
        <v>12</v>
      </c>
      <c r="S19" s="1120">
        <v>12</v>
      </c>
      <c r="T19" s="1126"/>
      <c r="U19" s="1133"/>
      <c r="V19" s="1133"/>
      <c r="W19" s="1127"/>
    </row>
    <row r="20" spans="1:26" s="1122" customFormat="1" ht="27.75" customHeight="1">
      <c r="A20" s="1110"/>
      <c r="B20" s="1111"/>
      <c r="C20" s="1111"/>
      <c r="D20" s="1113">
        <f t="shared" si="0"/>
        <v>0</v>
      </c>
      <c r="E20" s="1130"/>
      <c r="F20" s="1115"/>
      <c r="G20" s="1114">
        <f t="shared" si="1"/>
        <v>0</v>
      </c>
      <c r="H20" s="1115"/>
      <c r="I20" s="1115"/>
      <c r="J20" s="1114"/>
      <c r="K20" s="1116" t="s">
        <v>609</v>
      </c>
      <c r="L20" s="1113"/>
      <c r="M20" s="1113"/>
      <c r="N20" s="1117"/>
      <c r="O20" s="1117"/>
      <c r="P20" s="1128"/>
      <c r="Q20" s="1119"/>
      <c r="R20" s="1120">
        <v>13</v>
      </c>
      <c r="S20" s="1120">
        <v>13</v>
      </c>
      <c r="T20" s="1126"/>
      <c r="U20" s="1127"/>
      <c r="V20" s="1129"/>
      <c r="W20" s="1124"/>
      <c r="X20" s="1124"/>
      <c r="Y20" s="1129"/>
      <c r="Z20" s="1127"/>
    </row>
    <row r="21" spans="1:26" s="1122" customFormat="1" ht="27.75" customHeight="1">
      <c r="A21" s="1110"/>
      <c r="B21" s="1111"/>
      <c r="C21" s="1111"/>
      <c r="D21" s="1113">
        <f t="shared" si="0"/>
        <v>0</v>
      </c>
      <c r="E21" s="1130"/>
      <c r="F21" s="1130"/>
      <c r="G21" s="1114">
        <f t="shared" si="1"/>
        <v>0</v>
      </c>
      <c r="H21" s="1115"/>
      <c r="I21" s="1115"/>
      <c r="J21" s="1115"/>
      <c r="K21" s="1116" t="s">
        <v>609</v>
      </c>
      <c r="L21" s="1113"/>
      <c r="M21" s="1113"/>
      <c r="N21" s="1117"/>
      <c r="O21" s="1117"/>
      <c r="P21" s="1128"/>
      <c r="Q21" s="1119"/>
      <c r="R21" s="1120">
        <v>14</v>
      </c>
      <c r="S21" s="1120">
        <v>14</v>
      </c>
      <c r="T21" s="1126"/>
      <c r="U21" s="1127"/>
      <c r="V21" s="1127"/>
      <c r="W21" s="1139"/>
      <c r="X21" s="1127"/>
      <c r="Y21" s="1127"/>
    </row>
    <row r="22" spans="1:26" s="1122" customFormat="1" ht="27.75" customHeight="1">
      <c r="A22" s="1110"/>
      <c r="B22" s="1111" t="s">
        <v>605</v>
      </c>
      <c r="C22" s="1111"/>
      <c r="D22" s="1113">
        <f t="shared" si="0"/>
        <v>0</v>
      </c>
      <c r="E22" s="1113"/>
      <c r="F22" s="1113"/>
      <c r="G22" s="1114">
        <f t="shared" si="1"/>
        <v>1902</v>
      </c>
      <c r="H22" s="1114"/>
      <c r="I22" s="1114">
        <v>867</v>
      </c>
      <c r="J22" s="1114">
        <v>1035</v>
      </c>
      <c r="K22" s="1116" t="s">
        <v>232</v>
      </c>
      <c r="L22" s="1113">
        <v>9807</v>
      </c>
      <c r="M22" s="1113">
        <v>2942</v>
      </c>
      <c r="N22" s="1117"/>
      <c r="O22" s="1117">
        <v>44108</v>
      </c>
      <c r="P22" s="1128" t="s">
        <v>607</v>
      </c>
      <c r="Q22" s="1119" t="s">
        <v>608</v>
      </c>
      <c r="R22" s="1120">
        <v>15</v>
      </c>
      <c r="S22" s="1120">
        <v>15</v>
      </c>
      <c r="T22" s="1121"/>
      <c r="U22" s="1124"/>
      <c r="V22" s="1124"/>
      <c r="W22" s="1134"/>
      <c r="X22" s="1129"/>
      <c r="Y22" s="1127"/>
      <c r="Z22" s="1127"/>
    </row>
    <row r="23" spans="1:26" s="1122" customFormat="1" ht="27.75" customHeight="1">
      <c r="A23" s="1110"/>
      <c r="B23" s="1111" t="s">
        <v>618</v>
      </c>
      <c r="C23" s="1111"/>
      <c r="D23" s="1113">
        <f t="shared" si="0"/>
        <v>0</v>
      </c>
      <c r="E23" s="1130"/>
      <c r="F23" s="1130"/>
      <c r="G23" s="1114">
        <f t="shared" si="1"/>
        <v>5101</v>
      </c>
      <c r="H23" s="1115"/>
      <c r="I23" s="1115"/>
      <c r="J23" s="1114">
        <v>5101</v>
      </c>
      <c r="K23" s="1116" t="s">
        <v>146</v>
      </c>
      <c r="L23" s="1113">
        <v>33239</v>
      </c>
      <c r="M23" s="1113">
        <v>19143</v>
      </c>
      <c r="N23" s="1117"/>
      <c r="O23" s="1117">
        <v>44108</v>
      </c>
      <c r="P23" s="1128" t="s">
        <v>619</v>
      </c>
      <c r="Q23" s="1119" t="s">
        <v>620</v>
      </c>
      <c r="R23" s="1120">
        <v>16</v>
      </c>
      <c r="S23" s="1120">
        <v>16</v>
      </c>
      <c r="T23" s="1140"/>
      <c r="U23" s="1139"/>
      <c r="V23" s="1141"/>
      <c r="W23" s="1124"/>
      <c r="X23" s="1124"/>
      <c r="Y23" s="1124"/>
      <c r="Z23" s="1133"/>
    </row>
    <row r="24" spans="1:26" s="1122" customFormat="1" ht="27.75" customHeight="1">
      <c r="A24" s="1110"/>
      <c r="B24" s="1111" t="s">
        <v>605</v>
      </c>
      <c r="C24" s="1111"/>
      <c r="D24" s="1113">
        <f t="shared" si="0"/>
        <v>380</v>
      </c>
      <c r="E24" s="1130">
        <v>380</v>
      </c>
      <c r="F24" s="1115"/>
      <c r="G24" s="1114">
        <f t="shared" si="1"/>
        <v>180</v>
      </c>
      <c r="H24" s="1115"/>
      <c r="I24" s="1115">
        <v>180</v>
      </c>
      <c r="J24" s="1114"/>
      <c r="K24" s="1116" t="s">
        <v>232</v>
      </c>
      <c r="L24" s="1113">
        <v>9807</v>
      </c>
      <c r="M24" s="1113">
        <v>2942</v>
      </c>
      <c r="N24" s="1117"/>
      <c r="O24" s="1117">
        <v>44109</v>
      </c>
      <c r="P24" s="1128" t="s">
        <v>607</v>
      </c>
      <c r="Q24" s="1119" t="s">
        <v>608</v>
      </c>
      <c r="R24" s="1120">
        <v>17</v>
      </c>
      <c r="S24" s="1120">
        <v>17</v>
      </c>
      <c r="T24" s="1121"/>
      <c r="U24" s="1133"/>
      <c r="V24" s="1124"/>
      <c r="W24" s="1124"/>
      <c r="X24" s="1124"/>
      <c r="Y24" s="1125"/>
    </row>
    <row r="25" spans="1:26" s="1122" customFormat="1" ht="27.75" customHeight="1">
      <c r="A25" s="1110"/>
      <c r="B25" s="1111"/>
      <c r="C25" s="1111"/>
      <c r="D25" s="1113">
        <f t="shared" si="0"/>
        <v>0</v>
      </c>
      <c r="E25" s="1130"/>
      <c r="F25" s="1130"/>
      <c r="G25" s="1114">
        <f t="shared" si="1"/>
        <v>0</v>
      </c>
      <c r="H25" s="1114"/>
      <c r="I25" s="1114"/>
      <c r="J25" s="1115"/>
      <c r="K25" s="1116" t="s">
        <v>609</v>
      </c>
      <c r="L25" s="1113"/>
      <c r="M25" s="1113"/>
      <c r="N25" s="1117"/>
      <c r="O25" s="1117"/>
      <c r="P25" s="1128"/>
      <c r="Q25" s="1119"/>
      <c r="R25" s="1120">
        <v>18</v>
      </c>
      <c r="S25" s="1120">
        <v>18</v>
      </c>
      <c r="T25" s="1131"/>
      <c r="U25" s="1127"/>
      <c r="V25" s="1127"/>
    </row>
    <row r="26" spans="1:26" s="1122" customFormat="1" ht="27.75" customHeight="1">
      <c r="A26" s="1110"/>
      <c r="B26" s="1111" t="s">
        <v>605</v>
      </c>
      <c r="C26" s="1111"/>
      <c r="D26" s="1113">
        <f t="shared" si="0"/>
        <v>402</v>
      </c>
      <c r="E26" s="1113">
        <v>402</v>
      </c>
      <c r="F26" s="1113"/>
      <c r="G26" s="1114">
        <f t="shared" si="1"/>
        <v>1015</v>
      </c>
      <c r="H26" s="1114"/>
      <c r="I26" s="1114">
        <v>90</v>
      </c>
      <c r="J26" s="1142">
        <v>925</v>
      </c>
      <c r="K26" s="1116" t="s">
        <v>232</v>
      </c>
      <c r="L26" s="1113">
        <v>5753</v>
      </c>
      <c r="M26" s="1113">
        <v>4131</v>
      </c>
      <c r="N26" s="1117"/>
      <c r="O26" s="1117">
        <v>44109</v>
      </c>
      <c r="P26" s="1128" t="s">
        <v>460</v>
      </c>
      <c r="Q26" s="1119" t="s">
        <v>606</v>
      </c>
      <c r="R26" s="1120">
        <v>19</v>
      </c>
      <c r="S26" s="1120">
        <v>19</v>
      </c>
      <c r="T26" s="1126"/>
      <c r="U26" s="1137"/>
    </row>
    <row r="27" spans="1:26" s="1122" customFormat="1" ht="27.75" customHeight="1">
      <c r="A27" s="1110"/>
      <c r="B27" s="1111" t="s">
        <v>618</v>
      </c>
      <c r="C27" s="1111"/>
      <c r="D27" s="1113">
        <f t="shared" si="0"/>
        <v>0</v>
      </c>
      <c r="E27" s="1130"/>
      <c r="F27" s="1115"/>
      <c r="G27" s="1114">
        <f t="shared" si="1"/>
        <v>1595</v>
      </c>
      <c r="H27" s="1115" t="s">
        <v>4</v>
      </c>
      <c r="I27" s="1115"/>
      <c r="J27" s="1114">
        <v>1595</v>
      </c>
      <c r="K27" s="1116" t="s">
        <v>109</v>
      </c>
      <c r="L27" s="1113">
        <v>62623</v>
      </c>
      <c r="M27" s="1113">
        <v>18786</v>
      </c>
      <c r="N27" s="1117"/>
      <c r="O27" s="1117">
        <v>44110</v>
      </c>
      <c r="P27" s="1128" t="s">
        <v>621</v>
      </c>
      <c r="Q27" s="1119" t="s">
        <v>622</v>
      </c>
      <c r="R27" s="1120">
        <v>20</v>
      </c>
      <c r="S27" s="1120">
        <v>20</v>
      </c>
      <c r="T27" s="1140"/>
      <c r="U27" s="1143"/>
      <c r="V27" s="1127"/>
    </row>
    <row r="28" spans="1:26" s="1122" customFormat="1" ht="27.75" customHeight="1">
      <c r="A28" s="1110"/>
      <c r="B28" s="1111" t="s">
        <v>605</v>
      </c>
      <c r="C28" s="1111"/>
      <c r="D28" s="1113">
        <f t="shared" si="0"/>
        <v>328</v>
      </c>
      <c r="E28" s="1130">
        <v>328</v>
      </c>
      <c r="F28" s="1130"/>
      <c r="G28" s="1114">
        <f t="shared" si="1"/>
        <v>1342</v>
      </c>
      <c r="H28" s="1114"/>
      <c r="I28" s="1114">
        <v>414</v>
      </c>
      <c r="J28" s="1144">
        <v>928</v>
      </c>
      <c r="K28" s="1116" t="s">
        <v>232</v>
      </c>
      <c r="L28" s="1113">
        <v>5753</v>
      </c>
      <c r="M28" s="1113">
        <v>4131</v>
      </c>
      <c r="N28" s="1117"/>
      <c r="O28" s="1117">
        <v>44110</v>
      </c>
      <c r="P28" s="1128" t="s">
        <v>460</v>
      </c>
      <c r="Q28" s="1119" t="s">
        <v>606</v>
      </c>
      <c r="R28" s="1120">
        <v>21</v>
      </c>
      <c r="S28" s="1120">
        <v>21</v>
      </c>
      <c r="T28" s="1121"/>
      <c r="V28" s="1134"/>
      <c r="W28" s="1134"/>
      <c r="X28" s="1134"/>
      <c r="Y28" s="1129"/>
      <c r="Z28" s="1127"/>
    </row>
    <row r="29" spans="1:26" s="1122" customFormat="1" ht="27.75" customHeight="1">
      <c r="A29" s="1110"/>
      <c r="B29" s="1111" t="s">
        <v>623</v>
      </c>
      <c r="C29" s="1111"/>
      <c r="D29" s="1113">
        <f t="shared" si="0"/>
        <v>0</v>
      </c>
      <c r="E29" s="1130"/>
      <c r="F29" s="1130"/>
      <c r="G29" s="1114">
        <f t="shared" si="1"/>
        <v>111</v>
      </c>
      <c r="H29" s="1114"/>
      <c r="I29" s="1114">
        <v>37</v>
      </c>
      <c r="J29" s="1144">
        <v>74</v>
      </c>
      <c r="K29" s="1116" t="s">
        <v>109</v>
      </c>
      <c r="L29" s="1113">
        <v>56556</v>
      </c>
      <c r="M29" s="1113">
        <v>18502</v>
      </c>
      <c r="N29" s="1117"/>
      <c r="O29" s="1117">
        <v>44110</v>
      </c>
      <c r="P29" s="1128" t="s">
        <v>621</v>
      </c>
      <c r="Q29" s="1119" t="s">
        <v>624</v>
      </c>
      <c r="R29" s="1120">
        <v>22</v>
      </c>
      <c r="S29" s="1120">
        <v>22</v>
      </c>
      <c r="T29" s="1145"/>
      <c r="U29" s="1146"/>
      <c r="V29" s="1134"/>
      <c r="W29" s="1134"/>
      <c r="X29" s="1134"/>
      <c r="Y29" s="1134"/>
    </row>
    <row r="30" spans="1:26" s="1122" customFormat="1" ht="27.75" customHeight="1">
      <c r="A30" s="1110"/>
      <c r="B30" s="1111" t="s">
        <v>625</v>
      </c>
      <c r="C30" s="1111"/>
      <c r="D30" s="1113">
        <f t="shared" si="0"/>
        <v>0</v>
      </c>
      <c r="E30" s="1130"/>
      <c r="F30" s="1113"/>
      <c r="G30" s="1114">
        <f t="shared" si="1"/>
        <v>222</v>
      </c>
      <c r="H30" s="1114"/>
      <c r="I30" s="1115"/>
      <c r="J30" s="1144">
        <v>222</v>
      </c>
      <c r="K30" s="1116" t="s">
        <v>626</v>
      </c>
      <c r="L30" s="1113">
        <v>1372</v>
      </c>
      <c r="M30" s="1113">
        <v>533</v>
      </c>
      <c r="N30" s="1117"/>
      <c r="O30" s="1117">
        <v>44110</v>
      </c>
      <c r="P30" s="1128" t="s">
        <v>619</v>
      </c>
      <c r="Q30" s="1119" t="s">
        <v>627</v>
      </c>
      <c r="R30" s="1120">
        <v>23</v>
      </c>
      <c r="S30" s="1120">
        <v>23</v>
      </c>
      <c r="T30" s="1126"/>
      <c r="U30" s="1133"/>
      <c r="V30" s="1123"/>
      <c r="W30" s="1134"/>
      <c r="X30" s="1134"/>
      <c r="Y30" s="1147"/>
    </row>
    <row r="31" spans="1:26" s="1122" customFormat="1" ht="27.75" customHeight="1">
      <c r="A31" s="1110"/>
      <c r="B31" s="1111" t="s">
        <v>610</v>
      </c>
      <c r="C31" s="1111"/>
      <c r="D31" s="1113">
        <f t="shared" si="0"/>
        <v>0</v>
      </c>
      <c r="E31" s="1113"/>
      <c r="F31" s="1113"/>
      <c r="G31" s="1114">
        <f t="shared" si="1"/>
        <v>58156</v>
      </c>
      <c r="H31" s="1114"/>
      <c r="I31" s="1114"/>
      <c r="J31" s="1144">
        <v>58156</v>
      </c>
      <c r="K31" s="1116" t="s">
        <v>628</v>
      </c>
      <c r="L31" s="1113">
        <v>35895</v>
      </c>
      <c r="M31" s="1113">
        <v>19229</v>
      </c>
      <c r="N31" s="1117"/>
      <c r="O31" s="1117">
        <v>44110</v>
      </c>
      <c r="P31" s="1128" t="s">
        <v>629</v>
      </c>
      <c r="Q31" s="1119" t="s">
        <v>630</v>
      </c>
      <c r="R31" s="1120">
        <v>24</v>
      </c>
      <c r="S31" s="1120">
        <v>24</v>
      </c>
      <c r="T31" s="1131"/>
      <c r="U31" s="1127"/>
      <c r="X31" s="1127"/>
      <c r="Y31" s="1127"/>
      <c r="Z31" s="1127"/>
    </row>
    <row r="32" spans="1:26" s="1122" customFormat="1" ht="27.75" customHeight="1">
      <c r="A32" s="1110"/>
      <c r="B32" s="1111"/>
      <c r="C32" s="1130"/>
      <c r="D32" s="1130">
        <f t="shared" si="0"/>
        <v>0</v>
      </c>
      <c r="E32" s="1130"/>
      <c r="F32" s="1114"/>
      <c r="G32" s="1114">
        <f t="shared" si="1"/>
        <v>0</v>
      </c>
      <c r="H32" s="1114"/>
      <c r="I32" s="1114"/>
      <c r="J32" s="1115"/>
      <c r="K32" s="1116" t="s">
        <v>609</v>
      </c>
      <c r="L32" s="1113"/>
      <c r="M32" s="1113"/>
      <c r="N32" s="1117"/>
      <c r="O32" s="1117"/>
      <c r="P32" s="1118"/>
      <c r="Q32" s="1119"/>
      <c r="R32" s="1120">
        <v>25</v>
      </c>
      <c r="S32" s="1120">
        <v>25</v>
      </c>
      <c r="T32" s="1126"/>
      <c r="U32" s="1137"/>
      <c r="V32" s="1124"/>
      <c r="W32" s="1124"/>
      <c r="X32" s="1124"/>
      <c r="Y32" s="1125"/>
    </row>
    <row r="33" spans="1:25" s="1122" customFormat="1" ht="27.75" customHeight="1">
      <c r="A33" s="1110"/>
      <c r="B33" s="1111" t="s">
        <v>605</v>
      </c>
      <c r="C33" s="1111"/>
      <c r="D33" s="1113">
        <f t="shared" si="0"/>
        <v>0</v>
      </c>
      <c r="E33" s="1130"/>
      <c r="F33" s="1115"/>
      <c r="G33" s="1114">
        <f t="shared" si="1"/>
        <v>1056</v>
      </c>
      <c r="H33" s="1115"/>
      <c r="I33" s="1115">
        <v>1056</v>
      </c>
      <c r="J33" s="1114"/>
      <c r="K33" s="1116" t="s">
        <v>232</v>
      </c>
      <c r="L33" s="1113">
        <v>7363</v>
      </c>
      <c r="M33" s="1113">
        <v>2209</v>
      </c>
      <c r="N33" s="1117"/>
      <c r="O33" s="1117">
        <v>44110</v>
      </c>
      <c r="P33" s="1128" t="s">
        <v>460</v>
      </c>
      <c r="Q33" s="1119" t="s">
        <v>631</v>
      </c>
      <c r="R33" s="1120">
        <v>26</v>
      </c>
      <c r="S33" s="1120">
        <v>26</v>
      </c>
      <c r="T33" s="1126"/>
      <c r="U33" s="1127"/>
      <c r="V33" s="1129"/>
      <c r="W33" s="1124"/>
      <c r="X33" s="1124"/>
      <c r="Y33" s="1134"/>
    </row>
    <row r="34" spans="1:25" s="1122" customFormat="1" ht="27.75" customHeight="1" thickBot="1">
      <c r="A34" s="1110"/>
      <c r="B34" s="1111" t="s">
        <v>605</v>
      </c>
      <c r="C34" s="1130"/>
      <c r="D34" s="1130">
        <f t="shared" si="0"/>
        <v>230</v>
      </c>
      <c r="E34" s="1130">
        <v>230</v>
      </c>
      <c r="F34" s="1114"/>
      <c r="G34" s="1114">
        <f t="shared" si="1"/>
        <v>472</v>
      </c>
      <c r="H34" s="1114"/>
      <c r="I34" s="1115">
        <v>414</v>
      </c>
      <c r="J34" s="1144">
        <v>58</v>
      </c>
      <c r="K34" s="1116" t="s">
        <v>232</v>
      </c>
      <c r="L34" s="1113">
        <v>5753</v>
      </c>
      <c r="M34" s="1113">
        <v>4131</v>
      </c>
      <c r="N34" s="1117"/>
      <c r="O34" s="1117">
        <v>44111</v>
      </c>
      <c r="P34" s="1128" t="s">
        <v>460</v>
      </c>
      <c r="Q34" s="1119" t="s">
        <v>606</v>
      </c>
      <c r="R34" s="1120">
        <v>27</v>
      </c>
      <c r="S34" s="1120">
        <v>27</v>
      </c>
      <c r="T34" s="1121"/>
      <c r="U34" s="1127"/>
    </row>
    <row r="35" spans="1:25" s="1134" customFormat="1" ht="27.95" customHeight="1" thickTop="1" thickBot="1">
      <c r="A35" s="1148"/>
      <c r="B35" s="1149"/>
      <c r="C35" s="1149"/>
      <c r="D35" s="1150">
        <f t="shared" ref="D35:L35" si="2">SUM(D8:D34)</f>
        <v>2655</v>
      </c>
      <c r="E35" s="1150">
        <f t="shared" si="2"/>
        <v>2655</v>
      </c>
      <c r="F35" s="1150">
        <f t="shared" si="2"/>
        <v>0</v>
      </c>
      <c r="G35" s="1150">
        <f t="shared" si="2"/>
        <v>163606</v>
      </c>
      <c r="H35" s="1150">
        <f t="shared" si="2"/>
        <v>0</v>
      </c>
      <c r="I35" s="1150">
        <f t="shared" si="2"/>
        <v>15105</v>
      </c>
      <c r="J35" s="1150">
        <f t="shared" si="2"/>
        <v>148501</v>
      </c>
      <c r="K35" s="1150">
        <f t="shared" si="2"/>
        <v>0</v>
      </c>
      <c r="L35" s="1150">
        <f t="shared" si="2"/>
        <v>347487</v>
      </c>
      <c r="M35" s="1150">
        <f>SUM(M8:M34)</f>
        <v>154014</v>
      </c>
      <c r="N35" s="1151"/>
      <c r="O35" s="1151"/>
      <c r="P35" s="1152"/>
      <c r="Q35" s="1153"/>
      <c r="R35" s="1150"/>
      <c r="S35" s="1154"/>
      <c r="T35" s="1155"/>
      <c r="U35" s="1156"/>
    </row>
    <row r="36" spans="1:25" s="1134" customFormat="1" ht="27.95" customHeight="1" thickTop="1">
      <c r="A36" s="1157"/>
      <c r="B36" s="1158"/>
      <c r="C36" s="1158"/>
      <c r="D36" s="1159"/>
      <c r="E36" s="1159"/>
      <c r="F36" s="1159"/>
      <c r="G36" s="1157"/>
      <c r="H36" s="1157"/>
      <c r="I36" s="1157"/>
      <c r="J36" s="1160"/>
      <c r="K36" s="1161"/>
      <c r="L36" s="1159"/>
      <c r="M36" s="1159"/>
      <c r="N36" s="1162"/>
      <c r="O36" s="1162"/>
      <c r="P36" s="1163"/>
      <c r="Q36" s="1164"/>
      <c r="R36" s="1159"/>
      <c r="S36" s="1159"/>
      <c r="T36" s="1155"/>
      <c r="U36" s="1156"/>
    </row>
    <row r="37" spans="1:25" s="1134" customFormat="1" ht="27.95" customHeight="1">
      <c r="A37" s="1157"/>
      <c r="B37" s="1158"/>
      <c r="C37" s="1158"/>
      <c r="D37" s="1159"/>
      <c r="E37" s="1159"/>
      <c r="F37" s="1159"/>
      <c r="G37" s="1157"/>
      <c r="H37" s="1157"/>
      <c r="I37" s="1157"/>
      <c r="J37" s="1160"/>
      <c r="K37" s="1161"/>
      <c r="L37" s="1159"/>
      <c r="M37" s="1159"/>
      <c r="N37" s="1162"/>
      <c r="O37" s="1162"/>
      <c r="P37" s="1163"/>
      <c r="Q37" s="1164"/>
      <c r="R37" s="1159"/>
      <c r="S37" s="1159"/>
      <c r="T37" s="1155"/>
      <c r="U37" s="1156"/>
    </row>
    <row r="38" spans="1:25" s="1134" customFormat="1" ht="27.95" customHeight="1">
      <c r="A38" s="1157"/>
      <c r="B38" s="1158"/>
      <c r="C38" s="1158"/>
      <c r="D38" s="1159"/>
      <c r="E38" s="1159"/>
      <c r="F38" s="1159"/>
      <c r="G38" s="1157"/>
      <c r="H38" s="1157"/>
      <c r="I38" s="1157"/>
      <c r="J38" s="1160"/>
      <c r="K38" s="1161"/>
      <c r="L38" s="1159"/>
      <c r="M38" s="1159"/>
      <c r="N38" s="1162"/>
      <c r="O38" s="1162"/>
      <c r="P38" s="1163"/>
      <c r="Q38" s="1164"/>
      <c r="R38" s="1159"/>
      <c r="S38" s="1159"/>
      <c r="T38" s="1155"/>
      <c r="U38" s="1156"/>
    </row>
    <row r="39" spans="1:25" s="1134" customFormat="1" ht="27.95" customHeight="1">
      <c r="A39" s="1157"/>
      <c r="B39" s="1158"/>
      <c r="C39" s="1158"/>
      <c r="D39" s="1159"/>
      <c r="E39" s="1159"/>
      <c r="F39" s="1159"/>
      <c r="G39" s="1157"/>
      <c r="H39" s="1157"/>
      <c r="I39" s="1157"/>
      <c r="J39" s="1160"/>
      <c r="K39" s="1161"/>
      <c r="L39" s="1159"/>
      <c r="M39" s="1159"/>
      <c r="N39" s="1162"/>
      <c r="O39" s="1162"/>
      <c r="P39" s="1163"/>
      <c r="Q39" s="1164"/>
      <c r="R39" s="1159"/>
      <c r="S39" s="1159"/>
      <c r="T39" s="1155"/>
      <c r="U39" s="1156"/>
    </row>
    <row r="40" spans="1:25" ht="34.5">
      <c r="A40" s="1030" t="s">
        <v>569</v>
      </c>
      <c r="B40" s="1031"/>
      <c r="C40" s="1031"/>
      <c r="D40" s="1032"/>
      <c r="E40" s="1033" t="s">
        <v>570</v>
      </c>
      <c r="F40" s="1034"/>
      <c r="G40" s="1034"/>
      <c r="H40" s="1035"/>
      <c r="I40" s="1035"/>
      <c r="J40" s="1035"/>
      <c r="K40" s="1036"/>
      <c r="L40" s="1035"/>
      <c r="M40" s="1037"/>
      <c r="Q40" s="1041" t="s">
        <v>571</v>
      </c>
      <c r="R40" s="1042"/>
      <c r="S40" s="1043"/>
      <c r="T40" s="1044"/>
    </row>
    <row r="41" spans="1:25" ht="34.5" customHeight="1">
      <c r="A41" s="1030" t="s">
        <v>572</v>
      </c>
      <c r="B41" s="1031"/>
      <c r="C41" s="1047"/>
      <c r="D41" s="1048"/>
      <c r="E41" s="1049" t="s">
        <v>632</v>
      </c>
      <c r="F41" s="1050"/>
      <c r="G41" s="1051"/>
      <c r="H41" s="1051"/>
      <c r="I41" s="1051"/>
      <c r="J41" s="1051"/>
      <c r="K41" s="1036"/>
      <c r="L41" s="1035"/>
      <c r="M41" s="1037"/>
      <c r="Q41" s="1052" t="s">
        <v>574</v>
      </c>
      <c r="R41" s="1053"/>
      <c r="T41" s="1044"/>
    </row>
    <row r="42" spans="1:25" ht="27.75" thickBot="1">
      <c r="A42" s="1054" t="s">
        <v>633</v>
      </c>
      <c r="B42" s="1031"/>
      <c r="C42" s="1031"/>
      <c r="D42" s="1048"/>
      <c r="E42" s="1055" t="s">
        <v>576</v>
      </c>
      <c r="F42" s="1034"/>
      <c r="G42" s="1034"/>
      <c r="H42" s="1035"/>
      <c r="I42" s="1035"/>
      <c r="J42" s="1035"/>
      <c r="K42" s="1036"/>
      <c r="L42" s="1035"/>
      <c r="M42" s="1035"/>
      <c r="Q42" s="1056" t="s">
        <v>634</v>
      </c>
      <c r="R42" s="1053"/>
      <c r="T42" s="1044"/>
    </row>
    <row r="43" spans="1:25" ht="27.95" customHeight="1" thickTop="1">
      <c r="A43" s="1057"/>
      <c r="B43" s="1058"/>
      <c r="C43" s="1058"/>
      <c r="D43" s="1059" t="s">
        <v>33</v>
      </c>
      <c r="E43" s="1060" t="s">
        <v>578</v>
      </c>
      <c r="F43" s="1060"/>
      <c r="G43" s="1061" t="s">
        <v>579</v>
      </c>
      <c r="H43" s="1263" t="s">
        <v>53</v>
      </c>
      <c r="I43" s="1264"/>
      <c r="J43" s="1263" t="s">
        <v>580</v>
      </c>
      <c r="K43" s="1265"/>
      <c r="L43" s="1062"/>
      <c r="M43" s="1062"/>
      <c r="N43" s="1063"/>
      <c r="O43" s="1064"/>
      <c r="P43" s="1065"/>
      <c r="Q43" s="1066"/>
      <c r="R43" s="1067"/>
      <c r="S43" s="1068"/>
      <c r="T43" s="1044"/>
    </row>
    <row r="44" spans="1:25" ht="21" customHeight="1">
      <c r="A44" s="1069"/>
      <c r="B44" s="1070"/>
      <c r="C44" s="1071"/>
      <c r="D44" s="1072" t="s">
        <v>581</v>
      </c>
      <c r="E44" s="1258" t="s">
        <v>26</v>
      </c>
      <c r="F44" s="1258"/>
      <c r="G44" s="1073" t="s">
        <v>582</v>
      </c>
      <c r="H44" s="1259" t="s">
        <v>583</v>
      </c>
      <c r="I44" s="1260"/>
      <c r="J44" s="1261" t="s">
        <v>584</v>
      </c>
      <c r="K44" s="1262"/>
      <c r="L44" s="1074" t="s">
        <v>585</v>
      </c>
      <c r="M44" s="1074" t="s">
        <v>585</v>
      </c>
      <c r="N44" s="1075"/>
      <c r="O44" s="1076"/>
      <c r="P44" s="1077"/>
      <c r="Q44" s="1078" t="s">
        <v>586</v>
      </c>
      <c r="R44" s="1079"/>
      <c r="S44" s="1080"/>
      <c r="T44" s="1044"/>
    </row>
    <row r="45" spans="1:25" ht="21" customHeight="1">
      <c r="A45" s="1081" t="s">
        <v>587</v>
      </c>
      <c r="B45" s="1082" t="s">
        <v>588</v>
      </c>
      <c r="C45" s="1083" t="s">
        <v>589</v>
      </c>
      <c r="D45" s="1084" t="s">
        <v>25</v>
      </c>
      <c r="E45" s="1085" t="s">
        <v>15</v>
      </c>
      <c r="F45" s="1085" t="s">
        <v>16</v>
      </c>
      <c r="G45" s="1086" t="s">
        <v>120</v>
      </c>
      <c r="H45" s="1087" t="s">
        <v>57</v>
      </c>
      <c r="I45" s="1088" t="s">
        <v>37</v>
      </c>
      <c r="J45" s="1089" t="s">
        <v>590</v>
      </c>
      <c r="K45" s="1090" t="s">
        <v>591</v>
      </c>
      <c r="L45" s="1074" t="s">
        <v>592</v>
      </c>
      <c r="M45" s="1091" t="s">
        <v>593</v>
      </c>
      <c r="N45" s="1092" t="s">
        <v>594</v>
      </c>
      <c r="O45" s="1093" t="s">
        <v>595</v>
      </c>
      <c r="P45" s="1094" t="s">
        <v>596</v>
      </c>
      <c r="Q45" s="1095"/>
      <c r="R45" s="1096" t="s">
        <v>387</v>
      </c>
      <c r="S45" s="1097" t="s">
        <v>597</v>
      </c>
      <c r="T45" s="1044"/>
    </row>
    <row r="46" spans="1:25" ht="22.5" customHeight="1" thickBot="1">
      <c r="A46" s="1098"/>
      <c r="B46" s="1099" t="s">
        <v>598</v>
      </c>
      <c r="C46" s="1099" t="s">
        <v>599</v>
      </c>
      <c r="D46" s="1099" t="s">
        <v>26</v>
      </c>
      <c r="E46" s="1100" t="s">
        <v>600</v>
      </c>
      <c r="F46" s="1101" t="s">
        <v>24</v>
      </c>
      <c r="G46" s="1099" t="s">
        <v>601</v>
      </c>
      <c r="H46" s="1102"/>
      <c r="I46" s="1103"/>
      <c r="J46" s="1104"/>
      <c r="K46" s="1103"/>
      <c r="L46" s="1105"/>
      <c r="M46" s="1104"/>
      <c r="N46" s="1106" t="s">
        <v>602</v>
      </c>
      <c r="O46" s="1107" t="s">
        <v>24</v>
      </c>
      <c r="P46" s="1108" t="s">
        <v>603</v>
      </c>
      <c r="Q46" s="1100" t="s">
        <v>604</v>
      </c>
      <c r="R46" s="1101" t="s">
        <v>83</v>
      </c>
      <c r="S46" s="1109"/>
      <c r="T46" s="1044"/>
    </row>
    <row r="47" spans="1:25" s="1122" customFormat="1" ht="27.75" customHeight="1" thickTop="1">
      <c r="A47" s="1110"/>
      <c r="B47" s="1111" t="s">
        <v>635</v>
      </c>
      <c r="C47" s="1130"/>
      <c r="D47" s="1130">
        <f t="shared" ref="D47:D73" si="3">E47+F47</f>
        <v>0</v>
      </c>
      <c r="E47" s="1130"/>
      <c r="F47" s="1114"/>
      <c r="G47" s="1114">
        <f t="shared" ref="G47:G73" si="4">SUM(H47:J47)</f>
        <v>1025</v>
      </c>
      <c r="H47" s="1114"/>
      <c r="I47" s="1115">
        <v>456</v>
      </c>
      <c r="J47" s="1144">
        <v>569</v>
      </c>
      <c r="K47" s="1116" t="s">
        <v>109</v>
      </c>
      <c r="L47" s="1113">
        <v>68871</v>
      </c>
      <c r="M47" s="1113">
        <v>25912</v>
      </c>
      <c r="N47" s="1117"/>
      <c r="O47" s="1117">
        <v>44111</v>
      </c>
      <c r="P47" s="1128" t="s">
        <v>500</v>
      </c>
      <c r="Q47" s="1119" t="s">
        <v>636</v>
      </c>
      <c r="R47" s="1120">
        <v>28</v>
      </c>
      <c r="S47" s="1120">
        <v>28</v>
      </c>
      <c r="T47" s="1131"/>
      <c r="U47" s="1127"/>
      <c r="V47" s="1134"/>
      <c r="W47" s="1125"/>
      <c r="X47" s="1125"/>
      <c r="Y47" s="1134"/>
    </row>
    <row r="48" spans="1:25" s="1122" customFormat="1" ht="25.5">
      <c r="A48" s="1110"/>
      <c r="B48" s="1111" t="s">
        <v>614</v>
      </c>
      <c r="C48" s="1130"/>
      <c r="D48" s="1130">
        <f t="shared" si="3"/>
        <v>0</v>
      </c>
      <c r="E48" s="1130"/>
      <c r="F48" s="1114"/>
      <c r="G48" s="1114">
        <f t="shared" si="4"/>
        <v>1318</v>
      </c>
      <c r="H48" s="1114"/>
      <c r="I48" s="1115">
        <v>180</v>
      </c>
      <c r="J48" s="1142">
        <v>1138</v>
      </c>
      <c r="K48" s="1116" t="s">
        <v>109</v>
      </c>
      <c r="L48" s="1113">
        <v>72269</v>
      </c>
      <c r="M48" s="1113">
        <v>23429</v>
      </c>
      <c r="N48" s="1117"/>
      <c r="O48" s="1117">
        <v>44111</v>
      </c>
      <c r="P48" s="1128" t="s">
        <v>612</v>
      </c>
      <c r="Q48" s="1119" t="s">
        <v>637</v>
      </c>
      <c r="R48" s="1120">
        <v>29</v>
      </c>
      <c r="S48" s="1120">
        <v>29</v>
      </c>
      <c r="T48" s="1132"/>
      <c r="U48" s="1133"/>
      <c r="V48" s="1124"/>
      <c r="W48" s="1124"/>
      <c r="X48" s="1124"/>
      <c r="Y48" s="1124"/>
    </row>
    <row r="49" spans="1:28" s="1122" customFormat="1" ht="28.5" customHeight="1">
      <c r="A49" s="1110"/>
      <c r="B49" s="1111" t="s">
        <v>614</v>
      </c>
      <c r="C49" s="1130"/>
      <c r="D49" s="1130">
        <f t="shared" si="3"/>
        <v>0</v>
      </c>
      <c r="E49" s="1130"/>
      <c r="F49" s="1114"/>
      <c r="G49" s="1114">
        <f t="shared" si="4"/>
        <v>29000</v>
      </c>
      <c r="H49" s="1114"/>
      <c r="I49" s="1114"/>
      <c r="J49" s="1144">
        <v>29000</v>
      </c>
      <c r="K49" s="1116" t="s">
        <v>638</v>
      </c>
      <c r="L49" s="1113">
        <v>43718</v>
      </c>
      <c r="M49" s="1113">
        <v>21966</v>
      </c>
      <c r="N49" s="1117"/>
      <c r="O49" s="1117">
        <v>44111</v>
      </c>
      <c r="P49" s="1128" t="s">
        <v>639</v>
      </c>
      <c r="Q49" s="1119" t="s">
        <v>640</v>
      </c>
      <c r="R49" s="1120">
        <v>30</v>
      </c>
      <c r="S49" s="1120">
        <v>30</v>
      </c>
      <c r="T49" s="1121"/>
      <c r="U49" s="1127"/>
    </row>
    <row r="50" spans="1:28" s="1122" customFormat="1" ht="27.75" customHeight="1">
      <c r="A50" s="1110"/>
      <c r="B50" s="1111"/>
      <c r="C50" s="1130"/>
      <c r="D50" s="1130">
        <f t="shared" si="3"/>
        <v>0</v>
      </c>
      <c r="E50" s="1130"/>
      <c r="F50" s="1114"/>
      <c r="G50" s="1114">
        <f t="shared" si="4"/>
        <v>0</v>
      </c>
      <c r="H50" s="1114"/>
      <c r="I50" s="1115"/>
      <c r="J50" s="1144"/>
      <c r="K50" s="1116" t="s">
        <v>617</v>
      </c>
      <c r="L50" s="1113"/>
      <c r="M50" s="1113"/>
      <c r="N50" s="1117"/>
      <c r="O50" s="1117"/>
      <c r="P50" s="1128"/>
      <c r="Q50" s="1119"/>
      <c r="R50" s="1120">
        <v>31</v>
      </c>
      <c r="S50" s="1120">
        <v>31</v>
      </c>
      <c r="T50" s="1131"/>
      <c r="U50" s="1127"/>
      <c r="V50" s="1134"/>
      <c r="W50" s="1124"/>
      <c r="X50" s="1124"/>
      <c r="Y50" s="1134"/>
    </row>
    <row r="51" spans="1:28" s="1122" customFormat="1" ht="27.75" customHeight="1">
      <c r="A51" s="1110"/>
      <c r="B51" s="1111" t="s">
        <v>614</v>
      </c>
      <c r="C51" s="1130"/>
      <c r="D51" s="1130">
        <f t="shared" si="3"/>
        <v>0</v>
      </c>
      <c r="E51" s="1130"/>
      <c r="F51" s="1114"/>
      <c r="G51" s="1114">
        <f t="shared" si="4"/>
        <v>367</v>
      </c>
      <c r="H51" s="1114"/>
      <c r="I51" s="1115"/>
      <c r="J51" s="1144">
        <v>367</v>
      </c>
      <c r="K51" s="1116" t="s">
        <v>109</v>
      </c>
      <c r="L51" s="1113">
        <v>592217</v>
      </c>
      <c r="M51" s="1113">
        <v>17766</v>
      </c>
      <c r="N51" s="1117"/>
      <c r="O51" s="1117">
        <v>44112</v>
      </c>
      <c r="P51" s="1128" t="s">
        <v>619</v>
      </c>
      <c r="Q51" s="1119" t="s">
        <v>641</v>
      </c>
      <c r="R51" s="1120">
        <v>32</v>
      </c>
      <c r="S51" s="1120">
        <v>32</v>
      </c>
      <c r="T51" s="1121"/>
    </row>
    <row r="52" spans="1:28" s="1122" customFormat="1" ht="27.75" customHeight="1">
      <c r="A52" s="1110"/>
      <c r="B52" s="1111" t="s">
        <v>605</v>
      </c>
      <c r="C52" s="1130"/>
      <c r="D52" s="1130">
        <f t="shared" si="3"/>
        <v>265</v>
      </c>
      <c r="E52" s="1130">
        <v>265</v>
      </c>
      <c r="F52" s="1114"/>
      <c r="G52" s="1114">
        <f t="shared" si="4"/>
        <v>235</v>
      </c>
      <c r="H52" s="1114"/>
      <c r="I52" s="1114">
        <v>234</v>
      </c>
      <c r="J52" s="1144">
        <v>1</v>
      </c>
      <c r="K52" s="1116" t="s">
        <v>232</v>
      </c>
      <c r="L52" s="1113">
        <v>5753</v>
      </c>
      <c r="M52" s="1113">
        <v>4131</v>
      </c>
      <c r="N52" s="1117"/>
      <c r="O52" s="1117">
        <v>44112</v>
      </c>
      <c r="P52" s="1128" t="s">
        <v>460</v>
      </c>
      <c r="Q52" s="1119" t="s">
        <v>606</v>
      </c>
      <c r="R52" s="1120">
        <v>33</v>
      </c>
      <c r="S52" s="1120">
        <v>33</v>
      </c>
      <c r="T52" s="1132"/>
      <c r="U52" s="1133"/>
      <c r="V52" s="1124"/>
      <c r="W52" s="1124"/>
      <c r="X52" s="1124"/>
      <c r="Y52" s="1124"/>
    </row>
    <row r="53" spans="1:28" s="1122" customFormat="1" ht="27.75" customHeight="1">
      <c r="A53" s="1110"/>
      <c r="B53" s="1111" t="s">
        <v>642</v>
      </c>
      <c r="C53" s="1111"/>
      <c r="D53" s="1113">
        <f t="shared" si="3"/>
        <v>0</v>
      </c>
      <c r="E53" s="1130"/>
      <c r="F53" s="1115"/>
      <c r="G53" s="1114">
        <f t="shared" si="4"/>
        <v>1666</v>
      </c>
      <c r="H53" s="1115"/>
      <c r="I53" s="1115"/>
      <c r="J53" s="1114">
        <v>1666</v>
      </c>
      <c r="K53" s="1116" t="s">
        <v>109</v>
      </c>
      <c r="L53" s="1113">
        <v>58684</v>
      </c>
      <c r="M53" s="1113">
        <v>17606</v>
      </c>
      <c r="N53" s="1117"/>
      <c r="O53" s="1117">
        <v>44112</v>
      </c>
      <c r="P53" s="1128" t="s">
        <v>643</v>
      </c>
      <c r="Q53" s="1119" t="s">
        <v>644</v>
      </c>
      <c r="R53" s="1120">
        <v>34</v>
      </c>
      <c r="S53" s="1120">
        <v>34</v>
      </c>
      <c r="T53" s="1121"/>
    </row>
    <row r="54" spans="1:28" s="1122" customFormat="1" ht="27.75" customHeight="1">
      <c r="A54" s="1110"/>
      <c r="B54" s="1111"/>
      <c r="C54" s="1130"/>
      <c r="D54" s="1130">
        <f t="shared" si="3"/>
        <v>0</v>
      </c>
      <c r="E54" s="1130"/>
      <c r="F54" s="1114"/>
      <c r="G54" s="1114">
        <f t="shared" si="4"/>
        <v>0</v>
      </c>
      <c r="H54" s="1114"/>
      <c r="I54" s="1114"/>
      <c r="J54" s="1144"/>
      <c r="K54" s="1116" t="s">
        <v>645</v>
      </c>
      <c r="L54" s="1113"/>
      <c r="M54" s="1113"/>
      <c r="N54" s="1117"/>
      <c r="O54" s="1117"/>
      <c r="P54" s="1128"/>
      <c r="Q54" s="1119"/>
      <c r="R54" s="1120">
        <v>35</v>
      </c>
      <c r="S54" s="1120">
        <v>35</v>
      </c>
      <c r="T54" s="1121"/>
      <c r="U54" s="1127"/>
      <c r="V54" s="1129"/>
      <c r="W54" s="1125"/>
      <c r="X54" s="1125"/>
      <c r="Y54" s="1134"/>
    </row>
    <row r="55" spans="1:28" s="1122" customFormat="1" ht="29.25" customHeight="1">
      <c r="A55" s="1110"/>
      <c r="B55" s="1111" t="s">
        <v>646</v>
      </c>
      <c r="C55" s="1130"/>
      <c r="D55" s="1130">
        <f t="shared" si="3"/>
        <v>0</v>
      </c>
      <c r="E55" s="1130"/>
      <c r="F55" s="1114"/>
      <c r="G55" s="1114">
        <f t="shared" si="4"/>
        <v>12794</v>
      </c>
      <c r="H55" s="1114"/>
      <c r="I55" s="1115"/>
      <c r="J55" s="1142">
        <v>12794</v>
      </c>
      <c r="K55" s="1116" t="s">
        <v>647</v>
      </c>
      <c r="L55" s="1113">
        <v>19554</v>
      </c>
      <c r="M55" s="1113">
        <v>5866</v>
      </c>
      <c r="N55" s="1117"/>
      <c r="O55" s="1117">
        <v>44112</v>
      </c>
      <c r="P55" s="1128" t="s">
        <v>612</v>
      </c>
      <c r="Q55" s="1165" t="s">
        <v>648</v>
      </c>
      <c r="R55" s="1120">
        <v>36</v>
      </c>
      <c r="S55" s="1120">
        <v>36</v>
      </c>
      <c r="T55" s="1121"/>
    </row>
    <row r="56" spans="1:28" s="1122" customFormat="1" ht="27.95" customHeight="1">
      <c r="A56" s="1110"/>
      <c r="B56" s="1111" t="s">
        <v>610</v>
      </c>
      <c r="C56" s="1111"/>
      <c r="D56" s="1113">
        <f t="shared" si="3"/>
        <v>0</v>
      </c>
      <c r="E56" s="1130"/>
      <c r="F56" s="1115"/>
      <c r="G56" s="1114">
        <f t="shared" si="4"/>
        <v>7607</v>
      </c>
      <c r="H56" s="1115"/>
      <c r="I56" s="1115"/>
      <c r="J56" s="1114">
        <v>7607</v>
      </c>
      <c r="K56" s="1116" t="s">
        <v>146</v>
      </c>
      <c r="L56" s="1113">
        <v>15788</v>
      </c>
      <c r="M56" s="1113">
        <v>8986</v>
      </c>
      <c r="N56" s="1117"/>
      <c r="O56" s="1117">
        <v>44113</v>
      </c>
      <c r="P56" s="1128" t="s">
        <v>649</v>
      </c>
      <c r="Q56" s="1119" t="s">
        <v>650</v>
      </c>
      <c r="R56" s="1120">
        <v>37</v>
      </c>
      <c r="S56" s="1120">
        <v>37</v>
      </c>
      <c r="T56" s="1121"/>
      <c r="U56" s="1133"/>
      <c r="V56" s="1124"/>
      <c r="W56" s="1125"/>
      <c r="X56" s="1125"/>
      <c r="Y56" s="1125"/>
    </row>
    <row r="57" spans="1:28" s="1122" customFormat="1" ht="27.95" customHeight="1">
      <c r="A57" s="1110"/>
      <c r="B57" s="1111"/>
      <c r="C57" s="1130"/>
      <c r="D57" s="1130">
        <f t="shared" si="3"/>
        <v>0</v>
      </c>
      <c r="E57" s="1130"/>
      <c r="F57" s="1114"/>
      <c r="G57" s="1114">
        <f t="shared" si="4"/>
        <v>0</v>
      </c>
      <c r="H57" s="1115"/>
      <c r="I57" s="1115"/>
      <c r="J57" s="1144"/>
      <c r="K57" s="1116" t="s">
        <v>609</v>
      </c>
      <c r="L57" s="1113"/>
      <c r="M57" s="1113"/>
      <c r="N57" s="1117"/>
      <c r="O57" s="1117"/>
      <c r="P57" s="1128"/>
      <c r="Q57" s="1119"/>
      <c r="R57" s="1120">
        <v>38</v>
      </c>
      <c r="S57" s="1120">
        <v>38</v>
      </c>
      <c r="T57" s="1132"/>
      <c r="U57" s="1133"/>
    </row>
    <row r="58" spans="1:28" s="1122" customFormat="1" ht="27.95" customHeight="1">
      <c r="A58" s="1110"/>
      <c r="B58" s="1111" t="s">
        <v>651</v>
      </c>
      <c r="C58" s="1130"/>
      <c r="D58" s="1130">
        <f t="shared" si="3"/>
        <v>0</v>
      </c>
      <c r="E58" s="1130"/>
      <c r="F58" s="1114"/>
      <c r="G58" s="1114">
        <f t="shared" si="4"/>
        <v>2120</v>
      </c>
      <c r="H58" s="1114"/>
      <c r="I58" s="1114">
        <v>38</v>
      </c>
      <c r="J58" s="1144">
        <v>2082</v>
      </c>
      <c r="K58" s="1116" t="s">
        <v>109</v>
      </c>
      <c r="L58" s="1113">
        <v>59217</v>
      </c>
      <c r="M58" s="1113">
        <v>17766</v>
      </c>
      <c r="N58" s="1117"/>
      <c r="O58" s="1117">
        <v>44113</v>
      </c>
      <c r="P58" s="1128" t="s">
        <v>619</v>
      </c>
      <c r="Q58" s="1119" t="s">
        <v>652</v>
      </c>
      <c r="R58" s="1120">
        <v>39</v>
      </c>
      <c r="S58" s="1120">
        <v>39</v>
      </c>
      <c r="T58" s="1126"/>
      <c r="U58" s="1137"/>
      <c r="V58" s="1134"/>
      <c r="W58" s="1125"/>
      <c r="X58" s="1125"/>
      <c r="Y58" s="1134"/>
    </row>
    <row r="59" spans="1:28" s="1122" customFormat="1" ht="27.75" customHeight="1">
      <c r="A59" s="1110"/>
      <c r="B59" s="1111" t="s">
        <v>610</v>
      </c>
      <c r="C59" s="1111"/>
      <c r="D59" s="1113">
        <f t="shared" si="3"/>
        <v>0</v>
      </c>
      <c r="E59" s="1130"/>
      <c r="F59" s="1115"/>
      <c r="G59" s="1114">
        <f t="shared" si="4"/>
        <v>28010</v>
      </c>
      <c r="H59" s="1115"/>
      <c r="I59" s="1115">
        <v>28010</v>
      </c>
      <c r="J59" s="1114"/>
      <c r="K59" s="1116" t="s">
        <v>611</v>
      </c>
      <c r="L59" s="1113">
        <v>17401</v>
      </c>
      <c r="M59" s="1113">
        <v>8393</v>
      </c>
      <c r="N59" s="1117"/>
      <c r="O59" s="1117">
        <v>44114</v>
      </c>
      <c r="P59" s="1128" t="s">
        <v>504</v>
      </c>
      <c r="Q59" s="1119" t="s">
        <v>653</v>
      </c>
      <c r="R59" s="1120">
        <v>40</v>
      </c>
      <c r="S59" s="1120">
        <v>40</v>
      </c>
      <c r="T59" s="1121"/>
      <c r="AA59" s="1127"/>
      <c r="AB59" s="1127"/>
    </row>
    <row r="60" spans="1:28" s="1122" customFormat="1" ht="27.95" customHeight="1">
      <c r="A60" s="1110"/>
      <c r="B60" s="1111"/>
      <c r="C60" s="1111"/>
      <c r="D60" s="1113">
        <f t="shared" si="3"/>
        <v>0</v>
      </c>
      <c r="E60" s="1130"/>
      <c r="F60" s="1115"/>
      <c r="G60" s="1114">
        <f t="shared" si="4"/>
        <v>0</v>
      </c>
      <c r="H60" s="1115"/>
      <c r="I60" s="1115"/>
      <c r="J60" s="1114"/>
      <c r="K60" s="1116" t="s">
        <v>617</v>
      </c>
      <c r="L60" s="1113"/>
      <c r="M60" s="1113"/>
      <c r="N60" s="1117"/>
      <c r="O60" s="1117"/>
      <c r="P60" s="1128"/>
      <c r="Q60" s="1119"/>
      <c r="R60" s="1120">
        <v>41</v>
      </c>
      <c r="S60" s="1120">
        <v>41</v>
      </c>
      <c r="T60" s="1126"/>
      <c r="V60" s="1134"/>
      <c r="W60" s="1125"/>
      <c r="X60" s="1125"/>
      <c r="Y60" s="1134"/>
      <c r="AA60" s="1127"/>
      <c r="AB60" s="1127"/>
    </row>
    <row r="61" spans="1:28" s="1122" customFormat="1" ht="27.95" customHeight="1">
      <c r="A61" s="1110"/>
      <c r="B61" s="1111"/>
      <c r="C61" s="1130"/>
      <c r="D61" s="1130">
        <f t="shared" si="3"/>
        <v>0</v>
      </c>
      <c r="E61" s="1130"/>
      <c r="F61" s="1114"/>
      <c r="G61" s="1114">
        <f t="shared" si="4"/>
        <v>0</v>
      </c>
      <c r="H61" s="1114"/>
      <c r="I61" s="1115"/>
      <c r="J61" s="1142"/>
      <c r="K61" s="1116" t="s">
        <v>609</v>
      </c>
      <c r="L61" s="1113"/>
      <c r="M61" s="1113"/>
      <c r="N61" s="1117"/>
      <c r="O61" s="1117"/>
      <c r="P61" s="1128"/>
      <c r="Q61" s="1119"/>
      <c r="R61" s="1120">
        <v>42</v>
      </c>
      <c r="S61" s="1120">
        <v>42</v>
      </c>
      <c r="T61" s="1121"/>
      <c r="V61" s="1124"/>
      <c r="W61" s="1124"/>
      <c r="X61" s="1124"/>
      <c r="Y61" s="1124"/>
      <c r="AA61" s="1127"/>
      <c r="AB61" s="1127"/>
    </row>
    <row r="62" spans="1:28" s="1122" customFormat="1" ht="27.95" customHeight="1">
      <c r="A62" s="1110"/>
      <c r="B62" s="1111" t="s">
        <v>654</v>
      </c>
      <c r="C62" s="1130"/>
      <c r="D62" s="1130">
        <f t="shared" si="3"/>
        <v>0</v>
      </c>
      <c r="E62" s="1130"/>
      <c r="F62" s="1114"/>
      <c r="G62" s="1114">
        <f t="shared" si="4"/>
        <v>8305</v>
      </c>
      <c r="H62" s="1114"/>
      <c r="I62" s="1115"/>
      <c r="J62" s="1144">
        <v>8305</v>
      </c>
      <c r="K62" s="1116" t="s">
        <v>655</v>
      </c>
      <c r="L62" s="1113">
        <v>7617</v>
      </c>
      <c r="M62" s="1113">
        <v>3520</v>
      </c>
      <c r="N62" s="1117"/>
      <c r="O62" s="1117">
        <v>44115</v>
      </c>
      <c r="P62" s="1128" t="s">
        <v>649</v>
      </c>
      <c r="Q62" s="1119" t="s">
        <v>656</v>
      </c>
      <c r="R62" s="1120">
        <v>43</v>
      </c>
      <c r="S62" s="1120">
        <v>43</v>
      </c>
      <c r="T62" s="1121"/>
      <c r="V62" s="1134"/>
      <c r="W62" s="1124"/>
      <c r="X62" s="1124"/>
      <c r="Y62" s="1129"/>
    </row>
    <row r="63" spans="1:28" s="1122" customFormat="1" ht="27.95" customHeight="1">
      <c r="A63" s="1110"/>
      <c r="B63" s="1111" t="s">
        <v>635</v>
      </c>
      <c r="C63" s="1130"/>
      <c r="D63" s="1130">
        <f t="shared" si="3"/>
        <v>0</v>
      </c>
      <c r="E63" s="1130"/>
      <c r="F63" s="1114"/>
      <c r="G63" s="1114">
        <f t="shared" si="4"/>
        <v>974</v>
      </c>
      <c r="H63" s="1114"/>
      <c r="I63" s="1114">
        <v>626</v>
      </c>
      <c r="J63" s="1144">
        <v>348</v>
      </c>
      <c r="K63" s="1116" t="s">
        <v>109</v>
      </c>
      <c r="L63" s="1113">
        <v>57280</v>
      </c>
      <c r="M63" s="1113">
        <v>19535</v>
      </c>
      <c r="N63" s="1117"/>
      <c r="O63" s="1117">
        <v>44115</v>
      </c>
      <c r="P63" s="1128" t="s">
        <v>657</v>
      </c>
      <c r="Q63" s="1119" t="s">
        <v>658</v>
      </c>
      <c r="R63" s="1120">
        <v>44</v>
      </c>
      <c r="S63" s="1120">
        <v>44</v>
      </c>
      <c r="T63" s="1121"/>
      <c r="V63" s="1124"/>
      <c r="W63" s="1124"/>
      <c r="X63" s="1124"/>
      <c r="Y63" s="1124"/>
    </row>
    <row r="64" spans="1:28" s="1122" customFormat="1" ht="27.75" customHeight="1">
      <c r="A64" s="1110"/>
      <c r="B64" s="1111" t="s">
        <v>605</v>
      </c>
      <c r="C64" s="1130"/>
      <c r="D64" s="1130">
        <f t="shared" si="3"/>
        <v>0</v>
      </c>
      <c r="E64" s="1130"/>
      <c r="F64" s="1114"/>
      <c r="G64" s="1114">
        <f t="shared" si="4"/>
        <v>1981</v>
      </c>
      <c r="H64" s="1114"/>
      <c r="I64" s="1115"/>
      <c r="J64" s="1144">
        <v>1981</v>
      </c>
      <c r="K64" s="1116" t="s">
        <v>232</v>
      </c>
      <c r="L64" s="1113">
        <v>7363</v>
      </c>
      <c r="M64" s="1113">
        <v>2209</v>
      </c>
      <c r="N64" s="1117"/>
      <c r="O64" s="1117">
        <v>44115</v>
      </c>
      <c r="P64" s="1128" t="s">
        <v>460</v>
      </c>
      <c r="Q64" s="1119" t="s">
        <v>631</v>
      </c>
      <c r="R64" s="1120">
        <v>45</v>
      </c>
      <c r="S64" s="1120">
        <v>45</v>
      </c>
      <c r="T64" s="1132"/>
      <c r="U64" s="1133"/>
    </row>
    <row r="65" spans="1:25" s="1122" customFormat="1" ht="27.95" customHeight="1">
      <c r="A65" s="1110"/>
      <c r="B65" s="1111" t="s">
        <v>635</v>
      </c>
      <c r="C65" s="1130"/>
      <c r="D65" s="1130">
        <f t="shared" si="3"/>
        <v>0</v>
      </c>
      <c r="E65" s="1130"/>
      <c r="F65" s="1114"/>
      <c r="G65" s="1114">
        <f t="shared" si="4"/>
        <v>1030</v>
      </c>
      <c r="H65" s="1114"/>
      <c r="I65" s="1114">
        <v>97</v>
      </c>
      <c r="J65" s="1144">
        <v>933</v>
      </c>
      <c r="K65" s="1116" t="s">
        <v>109</v>
      </c>
      <c r="L65" s="1113">
        <v>58989</v>
      </c>
      <c r="M65" s="1113">
        <v>19090</v>
      </c>
      <c r="N65" s="1117"/>
      <c r="O65" s="1117">
        <v>44115</v>
      </c>
      <c r="P65" s="1128" t="s">
        <v>621</v>
      </c>
      <c r="Q65" s="1119" t="s">
        <v>659</v>
      </c>
      <c r="R65" s="1120">
        <v>46</v>
      </c>
      <c r="S65" s="1120">
        <v>46</v>
      </c>
      <c r="T65" s="1132"/>
      <c r="U65" s="1133"/>
      <c r="V65" s="1125"/>
      <c r="W65" s="1166"/>
      <c r="X65" s="1124"/>
      <c r="Y65" s="1134"/>
    </row>
    <row r="66" spans="1:25" s="1122" customFormat="1" ht="27.95" customHeight="1">
      <c r="A66" s="1110"/>
      <c r="B66" s="1111" t="s">
        <v>610</v>
      </c>
      <c r="C66" s="1130"/>
      <c r="D66" s="1130">
        <f t="shared" si="3"/>
        <v>0</v>
      </c>
      <c r="E66" s="1130"/>
      <c r="F66" s="1114"/>
      <c r="G66" s="1114">
        <f t="shared" si="4"/>
        <v>56887</v>
      </c>
      <c r="H66" s="1167"/>
      <c r="I66" s="1115"/>
      <c r="J66" s="1144">
        <v>56887</v>
      </c>
      <c r="K66" s="1116" t="s">
        <v>628</v>
      </c>
      <c r="L66" s="1113">
        <v>35812</v>
      </c>
      <c r="M66" s="1113">
        <v>21224</v>
      </c>
      <c r="N66" s="1117"/>
      <c r="O66" s="1117">
        <v>44115</v>
      </c>
      <c r="P66" s="1128" t="s">
        <v>612</v>
      </c>
      <c r="Q66" s="1119" t="s">
        <v>660</v>
      </c>
      <c r="R66" s="1120">
        <v>47</v>
      </c>
      <c r="S66" s="1120">
        <v>47</v>
      </c>
      <c r="T66" s="1126"/>
      <c r="U66" s="1133"/>
      <c r="V66" s="1134"/>
      <c r="W66" s="1124"/>
      <c r="X66" s="1124"/>
      <c r="Y66" s="1129"/>
    </row>
    <row r="67" spans="1:25" s="1122" customFormat="1" ht="27.75" customHeight="1">
      <c r="A67" s="1110"/>
      <c r="B67" s="1111"/>
      <c r="C67" s="1111"/>
      <c r="D67" s="1113">
        <f t="shared" si="3"/>
        <v>0</v>
      </c>
      <c r="E67" s="1130"/>
      <c r="F67" s="1115"/>
      <c r="G67" s="1114">
        <f t="shared" si="4"/>
        <v>0</v>
      </c>
      <c r="H67" s="1115"/>
      <c r="I67" s="1115"/>
      <c r="J67" s="1114"/>
      <c r="K67" s="1116" t="s">
        <v>609</v>
      </c>
      <c r="L67" s="1113"/>
      <c r="M67" s="1113"/>
      <c r="N67" s="1117"/>
      <c r="O67" s="1117"/>
      <c r="P67" s="1128"/>
      <c r="Q67" s="1119"/>
      <c r="R67" s="1120">
        <v>48</v>
      </c>
      <c r="S67" s="1120">
        <v>48</v>
      </c>
      <c r="T67" s="1121"/>
    </row>
    <row r="68" spans="1:25" s="1122" customFormat="1" ht="34.5" customHeight="1">
      <c r="A68" s="1110"/>
      <c r="B68" s="1111" t="s">
        <v>605</v>
      </c>
      <c r="C68" s="1111"/>
      <c r="D68" s="1114">
        <f t="shared" si="3"/>
        <v>275</v>
      </c>
      <c r="E68" s="1114">
        <v>275</v>
      </c>
      <c r="F68" s="1114"/>
      <c r="G68" s="1114">
        <f t="shared" si="4"/>
        <v>1481</v>
      </c>
      <c r="H68" s="1114"/>
      <c r="I68" s="1115">
        <v>545</v>
      </c>
      <c r="J68" s="1144">
        <v>936</v>
      </c>
      <c r="K68" s="1116" t="s">
        <v>232</v>
      </c>
      <c r="L68" s="1113">
        <v>7531</v>
      </c>
      <c r="M68" s="1113">
        <v>4134</v>
      </c>
      <c r="N68" s="1117"/>
      <c r="O68" s="1117">
        <v>44116</v>
      </c>
      <c r="P68" s="1118" t="s">
        <v>460</v>
      </c>
      <c r="Q68" s="1119" t="s">
        <v>606</v>
      </c>
      <c r="R68" s="1120">
        <v>49</v>
      </c>
      <c r="S68" s="1120">
        <v>49</v>
      </c>
      <c r="T68" s="1132"/>
      <c r="U68" s="1133"/>
      <c r="V68" s="1124"/>
      <c r="W68" s="1124"/>
      <c r="X68" s="1124"/>
      <c r="Y68" s="1124"/>
    </row>
    <row r="69" spans="1:25" s="1122" customFormat="1" ht="27.95" customHeight="1">
      <c r="A69" s="1110"/>
      <c r="B69" s="1111" t="s">
        <v>635</v>
      </c>
      <c r="C69" s="1111"/>
      <c r="D69" s="1114">
        <f t="shared" si="3"/>
        <v>0</v>
      </c>
      <c r="E69" s="1114"/>
      <c r="F69" s="1114"/>
      <c r="G69" s="1114">
        <f t="shared" si="4"/>
        <v>652</v>
      </c>
      <c r="H69" s="1114"/>
      <c r="I69" s="1115">
        <v>456</v>
      </c>
      <c r="J69" s="1144">
        <v>196</v>
      </c>
      <c r="K69" s="1116" t="s">
        <v>109</v>
      </c>
      <c r="L69" s="1113">
        <v>68871</v>
      </c>
      <c r="M69" s="1113">
        <v>25912</v>
      </c>
      <c r="N69" s="1117"/>
      <c r="O69" s="1117">
        <v>44116</v>
      </c>
      <c r="P69" s="1128" t="s">
        <v>500</v>
      </c>
      <c r="Q69" s="1119" t="s">
        <v>661</v>
      </c>
      <c r="R69" s="1120">
        <v>50</v>
      </c>
      <c r="S69" s="1120">
        <v>50</v>
      </c>
      <c r="T69" s="1126"/>
    </row>
    <row r="70" spans="1:25" s="1122" customFormat="1" ht="27.75" customHeight="1">
      <c r="A70" s="1110"/>
      <c r="B70" s="1111" t="s">
        <v>662</v>
      </c>
      <c r="C70" s="1111"/>
      <c r="D70" s="1114">
        <f t="shared" si="3"/>
        <v>0</v>
      </c>
      <c r="E70" s="1114"/>
      <c r="F70" s="1114"/>
      <c r="G70" s="1114">
        <f t="shared" si="4"/>
        <v>15998</v>
      </c>
      <c r="H70" s="1114"/>
      <c r="I70" s="1115"/>
      <c r="J70" s="1144">
        <v>15998</v>
      </c>
      <c r="K70" s="1116" t="s">
        <v>663</v>
      </c>
      <c r="L70" s="1113">
        <v>43951</v>
      </c>
      <c r="M70" s="1113">
        <v>27698</v>
      </c>
      <c r="N70" s="1117"/>
      <c r="O70" s="1117">
        <v>44116</v>
      </c>
      <c r="P70" s="1128" t="s">
        <v>664</v>
      </c>
      <c r="Q70" s="1119" t="s">
        <v>665</v>
      </c>
      <c r="R70" s="1120">
        <v>51</v>
      </c>
      <c r="S70" s="1120">
        <v>51</v>
      </c>
      <c r="T70" s="1121"/>
      <c r="W70" s="1127"/>
    </row>
    <row r="71" spans="1:25" s="1122" customFormat="1" ht="27.95" customHeight="1">
      <c r="A71" s="1110"/>
      <c r="B71" s="1111" t="s">
        <v>666</v>
      </c>
      <c r="C71" s="1111"/>
      <c r="D71" s="1114">
        <f t="shared" si="3"/>
        <v>0</v>
      </c>
      <c r="E71" s="1114"/>
      <c r="F71" s="1114"/>
      <c r="G71" s="1114">
        <f t="shared" si="4"/>
        <v>65211</v>
      </c>
      <c r="H71" s="1114"/>
      <c r="I71" s="1115"/>
      <c r="J71" s="1144">
        <v>65211</v>
      </c>
      <c r="K71" s="1116" t="s">
        <v>667</v>
      </c>
      <c r="L71" s="1113">
        <v>41872</v>
      </c>
      <c r="M71" s="1113">
        <v>25692</v>
      </c>
      <c r="N71" s="1117"/>
      <c r="O71" s="1117">
        <v>44116</v>
      </c>
      <c r="P71" s="1128" t="s">
        <v>639</v>
      </c>
      <c r="Q71" s="1119" t="s">
        <v>668</v>
      </c>
      <c r="R71" s="1120">
        <v>52</v>
      </c>
      <c r="S71" s="1120">
        <v>52</v>
      </c>
      <c r="T71" s="1121"/>
      <c r="V71" s="1125"/>
      <c r="W71" s="1125"/>
      <c r="X71" s="1125"/>
      <c r="Y71" s="1134"/>
    </row>
    <row r="72" spans="1:25" s="1122" customFormat="1" ht="27.95" customHeight="1">
      <c r="A72" s="1110"/>
      <c r="B72" s="1111" t="s">
        <v>605</v>
      </c>
      <c r="C72" s="1111"/>
      <c r="D72" s="1114">
        <f t="shared" si="3"/>
        <v>271</v>
      </c>
      <c r="E72" s="1114">
        <v>271</v>
      </c>
      <c r="F72" s="1114"/>
      <c r="G72" s="1114">
        <f t="shared" si="4"/>
        <v>1359</v>
      </c>
      <c r="H72" s="1114"/>
      <c r="I72" s="1115">
        <v>440</v>
      </c>
      <c r="J72" s="1144">
        <v>919</v>
      </c>
      <c r="K72" s="1116" t="s">
        <v>232</v>
      </c>
      <c r="L72" s="1113">
        <v>7531</v>
      </c>
      <c r="M72" s="1113">
        <v>4134</v>
      </c>
      <c r="N72" s="1117"/>
      <c r="O72" s="1117">
        <v>44117</v>
      </c>
      <c r="P72" s="1128" t="s">
        <v>460</v>
      </c>
      <c r="Q72" s="1119" t="s">
        <v>606</v>
      </c>
      <c r="R72" s="1120">
        <v>53</v>
      </c>
      <c r="S72" s="1120">
        <v>53</v>
      </c>
      <c r="T72" s="1121"/>
      <c r="V72" s="1124"/>
      <c r="W72" s="1124"/>
      <c r="X72" s="1124"/>
      <c r="Y72" s="1124"/>
    </row>
    <row r="73" spans="1:25" s="1122" customFormat="1" ht="27.75" customHeight="1" thickBot="1">
      <c r="A73" s="1110"/>
      <c r="B73" s="1111" t="s">
        <v>669</v>
      </c>
      <c r="C73" s="1111"/>
      <c r="D73" s="1114">
        <f t="shared" si="3"/>
        <v>0</v>
      </c>
      <c r="E73" s="1114"/>
      <c r="F73" s="1114"/>
      <c r="G73" s="1114">
        <f t="shared" si="4"/>
        <v>52000</v>
      </c>
      <c r="H73" s="1114"/>
      <c r="I73" s="1115">
        <v>52000</v>
      </c>
      <c r="J73" s="1144"/>
      <c r="K73" s="1116" t="s">
        <v>611</v>
      </c>
      <c r="L73" s="1113">
        <v>32758</v>
      </c>
      <c r="M73" s="1113">
        <v>18070</v>
      </c>
      <c r="N73" s="1117"/>
      <c r="O73" s="1117">
        <v>44117</v>
      </c>
      <c r="P73" s="1128" t="s">
        <v>643</v>
      </c>
      <c r="Q73" s="1119" t="s">
        <v>670</v>
      </c>
      <c r="R73" s="1120">
        <v>54</v>
      </c>
      <c r="S73" s="1120">
        <v>54</v>
      </c>
      <c r="T73" s="1132"/>
      <c r="U73" s="1133"/>
      <c r="V73" s="1123"/>
      <c r="W73" s="1124"/>
      <c r="X73" s="1124"/>
      <c r="Y73" s="1134"/>
    </row>
    <row r="74" spans="1:25" s="1134" customFormat="1" ht="27.95" customHeight="1" thickTop="1" thickBot="1">
      <c r="A74" s="1148"/>
      <c r="B74" s="1149"/>
      <c r="C74" s="1149"/>
      <c r="D74" s="1150">
        <f t="shared" ref="D74:L74" si="5">SUM(D47:D73)</f>
        <v>811</v>
      </c>
      <c r="E74" s="1150">
        <f t="shared" si="5"/>
        <v>811</v>
      </c>
      <c r="F74" s="1150">
        <f t="shared" si="5"/>
        <v>0</v>
      </c>
      <c r="G74" s="1150">
        <f t="shared" si="5"/>
        <v>290020</v>
      </c>
      <c r="H74" s="1150">
        <f t="shared" si="5"/>
        <v>0</v>
      </c>
      <c r="I74" s="1150">
        <f t="shared" si="5"/>
        <v>83082</v>
      </c>
      <c r="J74" s="1150">
        <f t="shared" si="5"/>
        <v>206938</v>
      </c>
      <c r="K74" s="1150">
        <f t="shared" si="5"/>
        <v>0</v>
      </c>
      <c r="L74" s="1150">
        <f t="shared" si="5"/>
        <v>1323047</v>
      </c>
      <c r="M74" s="1150">
        <f>SUM(M47:M73)</f>
        <v>323039</v>
      </c>
      <c r="N74" s="1151"/>
      <c r="O74" s="1151"/>
      <c r="P74" s="1152"/>
      <c r="Q74" s="1153"/>
      <c r="R74" s="1150"/>
      <c r="S74" s="1168"/>
      <c r="T74" s="1155"/>
      <c r="U74" s="1156"/>
    </row>
    <row r="75" spans="1:25" s="1134" customFormat="1" ht="27.95" customHeight="1" thickTop="1">
      <c r="A75" s="1157"/>
      <c r="B75" s="1158"/>
      <c r="C75" s="1158"/>
      <c r="D75" s="1159"/>
      <c r="E75" s="1159"/>
      <c r="F75" s="1159"/>
      <c r="G75" s="1159"/>
      <c r="H75" s="1159"/>
      <c r="I75" s="1159"/>
      <c r="J75" s="1159"/>
      <c r="K75" s="1159"/>
      <c r="L75" s="1159"/>
      <c r="M75" s="1159"/>
      <c r="N75" s="1162"/>
      <c r="O75" s="1162"/>
      <c r="P75" s="1163"/>
      <c r="Q75" s="1164"/>
      <c r="R75" s="1159"/>
      <c r="S75" s="1159"/>
      <c r="T75" s="1155"/>
      <c r="U75" s="1156"/>
    </row>
    <row r="76" spans="1:25" s="1134" customFormat="1" ht="27.95" customHeight="1">
      <c r="A76" s="1157"/>
      <c r="B76" s="1158"/>
      <c r="C76" s="1158"/>
      <c r="D76" s="1159"/>
      <c r="E76" s="1159"/>
      <c r="F76" s="1159"/>
      <c r="G76" s="1159"/>
      <c r="H76" s="1159"/>
      <c r="I76" s="1159"/>
      <c r="J76" s="1159"/>
      <c r="K76" s="1159"/>
      <c r="L76" s="1159"/>
      <c r="M76" s="1159"/>
      <c r="N76" s="1162"/>
      <c r="O76" s="1162"/>
      <c r="P76" s="1163"/>
      <c r="Q76" s="1164"/>
      <c r="R76" s="1159"/>
      <c r="S76" s="1159"/>
      <c r="T76" s="1155"/>
      <c r="U76" s="1156"/>
    </row>
    <row r="77" spans="1:25" s="1134" customFormat="1" ht="27.95" customHeight="1">
      <c r="A77" s="1157"/>
      <c r="B77" s="1158"/>
      <c r="C77" s="1158"/>
      <c r="D77" s="1159"/>
      <c r="E77" s="1159"/>
      <c r="F77" s="1159"/>
      <c r="G77" s="1159"/>
      <c r="H77" s="1159"/>
      <c r="I77" s="1159"/>
      <c r="J77" s="1159"/>
      <c r="K77" s="1159"/>
      <c r="L77" s="1159"/>
      <c r="M77" s="1159"/>
      <c r="N77" s="1162"/>
      <c r="O77" s="1162"/>
      <c r="P77" s="1163"/>
      <c r="Q77" s="1164"/>
      <c r="R77" s="1159"/>
      <c r="S77" s="1159"/>
      <c r="T77" s="1155"/>
      <c r="U77" s="1156"/>
    </row>
    <row r="78" spans="1:25" s="1134" customFormat="1" ht="27.95" customHeight="1">
      <c r="A78" s="1157"/>
      <c r="B78" s="1158"/>
      <c r="C78" s="1158"/>
      <c r="D78" s="1159"/>
      <c r="E78" s="1159"/>
      <c r="F78" s="1159"/>
      <c r="G78" s="1159"/>
      <c r="H78" s="1159"/>
      <c r="I78" s="1159"/>
      <c r="J78" s="1159"/>
      <c r="K78" s="1159"/>
      <c r="L78" s="1159"/>
      <c r="M78" s="1159"/>
      <c r="N78" s="1162"/>
      <c r="O78" s="1162"/>
      <c r="P78" s="1163"/>
      <c r="Q78" s="1164"/>
      <c r="R78" s="1159"/>
      <c r="S78" s="1159"/>
      <c r="T78" s="1155"/>
      <c r="U78" s="1156"/>
    </row>
    <row r="79" spans="1:25" ht="34.5">
      <c r="A79" s="1030" t="s">
        <v>569</v>
      </c>
      <c r="B79" s="1031"/>
      <c r="C79" s="1031"/>
      <c r="D79" s="1032"/>
      <c r="E79" s="1033" t="s">
        <v>570</v>
      </c>
      <c r="F79" s="1034"/>
      <c r="G79" s="1034"/>
      <c r="H79" s="1035"/>
      <c r="I79" s="1035"/>
      <c r="J79" s="1035"/>
      <c r="K79" s="1036"/>
      <c r="L79" s="1035"/>
      <c r="M79" s="1037"/>
      <c r="Q79" s="1041" t="s">
        <v>571</v>
      </c>
      <c r="R79" s="1042"/>
      <c r="S79" s="1043"/>
      <c r="T79" s="1044"/>
    </row>
    <row r="80" spans="1:25" ht="34.5" customHeight="1">
      <c r="A80" s="1030" t="s">
        <v>572</v>
      </c>
      <c r="B80" s="1031"/>
      <c r="C80" s="1047"/>
      <c r="D80" s="1048"/>
      <c r="E80" s="1049" t="s">
        <v>573</v>
      </c>
      <c r="F80" s="1050"/>
      <c r="G80" s="1051"/>
      <c r="H80" s="1051"/>
      <c r="I80" s="1051"/>
      <c r="J80" s="1051"/>
      <c r="K80" s="1036"/>
      <c r="L80" s="1035"/>
      <c r="M80" s="1037"/>
      <c r="Q80" s="1052" t="s">
        <v>574</v>
      </c>
      <c r="R80" s="1053"/>
      <c r="T80" s="1044"/>
    </row>
    <row r="81" spans="1:25" ht="27.75" thickBot="1">
      <c r="A81" s="1054" t="s">
        <v>671</v>
      </c>
      <c r="B81" s="1031"/>
      <c r="C81" s="1031"/>
      <c r="D81" s="1048"/>
      <c r="E81" s="1055" t="s">
        <v>576</v>
      </c>
      <c r="F81" s="1034"/>
      <c r="G81" s="1034"/>
      <c r="H81" s="1035"/>
      <c r="I81" s="1035"/>
      <c r="J81" s="1035"/>
      <c r="K81" s="1036"/>
      <c r="L81" s="1035"/>
      <c r="M81" s="1035"/>
      <c r="Q81" s="1056" t="s">
        <v>672</v>
      </c>
      <c r="R81" s="1053"/>
      <c r="T81" s="1044"/>
    </row>
    <row r="82" spans="1:25" ht="27.95" customHeight="1" thickTop="1">
      <c r="A82" s="1057"/>
      <c r="B82" s="1058"/>
      <c r="C82" s="1058"/>
      <c r="D82" s="1059" t="s">
        <v>33</v>
      </c>
      <c r="E82" s="1060" t="s">
        <v>578</v>
      </c>
      <c r="F82" s="1060"/>
      <c r="G82" s="1061" t="s">
        <v>579</v>
      </c>
      <c r="H82" s="1263" t="s">
        <v>53</v>
      </c>
      <c r="I82" s="1264"/>
      <c r="J82" s="1263" t="s">
        <v>580</v>
      </c>
      <c r="K82" s="1265"/>
      <c r="L82" s="1062"/>
      <c r="M82" s="1062"/>
      <c r="N82" s="1063"/>
      <c r="O82" s="1064"/>
      <c r="P82" s="1065"/>
      <c r="Q82" s="1066"/>
      <c r="R82" s="1067"/>
      <c r="S82" s="1068"/>
      <c r="T82" s="1044"/>
    </row>
    <row r="83" spans="1:25" ht="21" customHeight="1">
      <c r="A83" s="1069"/>
      <c r="B83" s="1070"/>
      <c r="C83" s="1071"/>
      <c r="D83" s="1072" t="s">
        <v>581</v>
      </c>
      <c r="E83" s="1258" t="s">
        <v>26</v>
      </c>
      <c r="F83" s="1258"/>
      <c r="G83" s="1073" t="s">
        <v>582</v>
      </c>
      <c r="H83" s="1259" t="s">
        <v>583</v>
      </c>
      <c r="I83" s="1260"/>
      <c r="J83" s="1261" t="s">
        <v>584</v>
      </c>
      <c r="K83" s="1262"/>
      <c r="L83" s="1074" t="s">
        <v>585</v>
      </c>
      <c r="M83" s="1074" t="s">
        <v>585</v>
      </c>
      <c r="N83" s="1075"/>
      <c r="O83" s="1076"/>
      <c r="P83" s="1077"/>
      <c r="Q83" s="1078" t="s">
        <v>586</v>
      </c>
      <c r="R83" s="1079"/>
      <c r="S83" s="1080"/>
      <c r="T83" s="1044"/>
    </row>
    <row r="84" spans="1:25" ht="21" customHeight="1">
      <c r="A84" s="1081" t="s">
        <v>587</v>
      </c>
      <c r="B84" s="1082" t="s">
        <v>588</v>
      </c>
      <c r="C84" s="1083" t="s">
        <v>589</v>
      </c>
      <c r="D84" s="1084" t="s">
        <v>25</v>
      </c>
      <c r="E84" s="1085" t="s">
        <v>15</v>
      </c>
      <c r="F84" s="1085" t="s">
        <v>16</v>
      </c>
      <c r="G84" s="1086" t="s">
        <v>120</v>
      </c>
      <c r="H84" s="1087" t="s">
        <v>57</v>
      </c>
      <c r="I84" s="1088" t="s">
        <v>37</v>
      </c>
      <c r="J84" s="1089" t="s">
        <v>590</v>
      </c>
      <c r="K84" s="1090" t="s">
        <v>591</v>
      </c>
      <c r="L84" s="1074" t="s">
        <v>592</v>
      </c>
      <c r="M84" s="1091" t="s">
        <v>593</v>
      </c>
      <c r="N84" s="1092" t="s">
        <v>594</v>
      </c>
      <c r="O84" s="1093" t="s">
        <v>595</v>
      </c>
      <c r="P84" s="1094" t="s">
        <v>596</v>
      </c>
      <c r="Q84" s="1095"/>
      <c r="R84" s="1096" t="s">
        <v>387</v>
      </c>
      <c r="S84" s="1097" t="s">
        <v>597</v>
      </c>
      <c r="T84" s="1044"/>
    </row>
    <row r="85" spans="1:25" ht="22.5" customHeight="1" thickBot="1">
      <c r="A85" s="1098"/>
      <c r="B85" s="1099" t="s">
        <v>598</v>
      </c>
      <c r="C85" s="1099" t="s">
        <v>599</v>
      </c>
      <c r="D85" s="1099" t="s">
        <v>26</v>
      </c>
      <c r="E85" s="1100" t="s">
        <v>600</v>
      </c>
      <c r="F85" s="1101" t="s">
        <v>24</v>
      </c>
      <c r="G85" s="1099" t="s">
        <v>601</v>
      </c>
      <c r="H85" s="1102"/>
      <c r="I85" s="1103"/>
      <c r="J85" s="1104"/>
      <c r="K85" s="1103"/>
      <c r="L85" s="1105"/>
      <c r="M85" s="1104"/>
      <c r="N85" s="1106" t="s">
        <v>602</v>
      </c>
      <c r="O85" s="1107" t="s">
        <v>24</v>
      </c>
      <c r="P85" s="1108" t="s">
        <v>603</v>
      </c>
      <c r="Q85" s="1100" t="s">
        <v>604</v>
      </c>
      <c r="R85" s="1101" t="s">
        <v>83</v>
      </c>
      <c r="S85" s="1109"/>
      <c r="T85" s="1044"/>
    </row>
    <row r="86" spans="1:25" s="1122" customFormat="1" ht="27.75" customHeight="1" thickTop="1">
      <c r="A86" s="1110"/>
      <c r="B86" s="1111" t="s">
        <v>605</v>
      </c>
      <c r="C86" s="1111"/>
      <c r="D86" s="1114">
        <f t="shared" ref="D86:D112" si="6">E86+F86</f>
        <v>272</v>
      </c>
      <c r="E86" s="1114">
        <v>272</v>
      </c>
      <c r="F86" s="1114"/>
      <c r="G86" s="1114">
        <f t="shared" ref="G86:G112" si="7">SUM(H86:J86)</f>
        <v>1991</v>
      </c>
      <c r="H86" s="1114"/>
      <c r="I86" s="1115">
        <v>924</v>
      </c>
      <c r="J86" s="1144">
        <v>1067</v>
      </c>
      <c r="K86" s="1116" t="s">
        <v>232</v>
      </c>
      <c r="L86" s="1113">
        <v>9807</v>
      </c>
      <c r="M86" s="1113">
        <v>2942</v>
      </c>
      <c r="N86" s="1117"/>
      <c r="O86" s="1117">
        <v>44118</v>
      </c>
      <c r="P86" s="1128" t="s">
        <v>607</v>
      </c>
      <c r="Q86" s="1119" t="s">
        <v>608</v>
      </c>
      <c r="R86" s="1120">
        <v>55</v>
      </c>
      <c r="S86" s="1120">
        <v>55</v>
      </c>
      <c r="T86" s="1127"/>
      <c r="U86" s="1127"/>
      <c r="V86" s="1134"/>
      <c r="W86" s="1125"/>
      <c r="X86" s="1125"/>
      <c r="Y86" s="1134"/>
    </row>
    <row r="87" spans="1:25" s="1122" customFormat="1" ht="25.5">
      <c r="A87" s="1110"/>
      <c r="B87" s="1111" t="s">
        <v>605</v>
      </c>
      <c r="C87" s="1111"/>
      <c r="D87" s="1114">
        <f t="shared" si="6"/>
        <v>248</v>
      </c>
      <c r="E87" s="1114">
        <v>248</v>
      </c>
      <c r="F87" s="1114"/>
      <c r="G87" s="1114">
        <f t="shared" si="7"/>
        <v>1307</v>
      </c>
      <c r="H87" s="1114"/>
      <c r="I87" s="1115">
        <v>360</v>
      </c>
      <c r="J87" s="1144">
        <v>947</v>
      </c>
      <c r="K87" s="1116" t="s">
        <v>232</v>
      </c>
      <c r="L87" s="1113">
        <v>7531</v>
      </c>
      <c r="M87" s="1113">
        <v>4131</v>
      </c>
      <c r="N87" s="1117"/>
      <c r="O87" s="1117">
        <v>44118</v>
      </c>
      <c r="P87" s="1128" t="s">
        <v>460</v>
      </c>
      <c r="Q87" s="1119" t="s">
        <v>606</v>
      </c>
      <c r="R87" s="1120">
        <v>56</v>
      </c>
      <c r="S87" s="1120">
        <v>56</v>
      </c>
      <c r="T87" s="1133"/>
      <c r="U87" s="1133"/>
      <c r="V87" s="1124"/>
      <c r="W87" s="1124"/>
      <c r="X87" s="1124"/>
      <c r="Y87" s="1124"/>
    </row>
    <row r="88" spans="1:25" s="1122" customFormat="1" ht="28.5" customHeight="1">
      <c r="A88" s="1110"/>
      <c r="B88" s="1111" t="s">
        <v>625</v>
      </c>
      <c r="C88" s="1111"/>
      <c r="D88" s="1114">
        <f t="shared" si="6"/>
        <v>0</v>
      </c>
      <c r="E88" s="1114"/>
      <c r="F88" s="1114"/>
      <c r="G88" s="1114">
        <f t="shared" si="7"/>
        <v>1483</v>
      </c>
      <c r="H88" s="1114"/>
      <c r="I88" s="1115"/>
      <c r="J88" s="1144">
        <v>1483</v>
      </c>
      <c r="K88" s="1116" t="s">
        <v>626</v>
      </c>
      <c r="L88" s="1113">
        <v>9998</v>
      </c>
      <c r="M88" s="1113">
        <v>7997</v>
      </c>
      <c r="N88" s="1117"/>
      <c r="O88" s="1117">
        <v>44118</v>
      </c>
      <c r="P88" s="1118" t="s">
        <v>673</v>
      </c>
      <c r="Q88" s="1119" t="s">
        <v>674</v>
      </c>
      <c r="R88" s="1120">
        <v>57</v>
      </c>
      <c r="S88" s="1120">
        <v>57</v>
      </c>
      <c r="U88" s="1127"/>
    </row>
    <row r="89" spans="1:25" s="1122" customFormat="1" ht="27.75" customHeight="1">
      <c r="A89" s="1110"/>
      <c r="B89" s="1111" t="s">
        <v>605</v>
      </c>
      <c r="C89" s="1111"/>
      <c r="D89" s="1114">
        <f t="shared" si="6"/>
        <v>380</v>
      </c>
      <c r="E89" s="1114">
        <v>380</v>
      </c>
      <c r="F89" s="1114"/>
      <c r="G89" s="1114">
        <f t="shared" si="7"/>
        <v>1960</v>
      </c>
      <c r="H89" s="1114"/>
      <c r="I89" s="1115">
        <v>840</v>
      </c>
      <c r="J89" s="1144">
        <v>1120</v>
      </c>
      <c r="K89" s="1116" t="s">
        <v>232</v>
      </c>
      <c r="L89" s="1113">
        <v>9807</v>
      </c>
      <c r="M89" s="1113">
        <v>2942</v>
      </c>
      <c r="N89" s="1117"/>
      <c r="O89" s="1117">
        <v>44119</v>
      </c>
      <c r="P89" s="1128" t="s">
        <v>607</v>
      </c>
      <c r="Q89" s="1119" t="s">
        <v>608</v>
      </c>
      <c r="R89" s="1120">
        <v>58</v>
      </c>
      <c r="S89" s="1120">
        <v>58</v>
      </c>
      <c r="T89" s="1127"/>
      <c r="U89" s="1127"/>
      <c r="V89" s="1134"/>
      <c r="W89" s="1124"/>
      <c r="X89" s="1124"/>
      <c r="Y89" s="1134"/>
    </row>
    <row r="90" spans="1:25" s="1122" customFormat="1" ht="27.75" customHeight="1">
      <c r="A90" s="1110"/>
      <c r="B90" s="1111" t="s">
        <v>614</v>
      </c>
      <c r="C90" s="1111"/>
      <c r="D90" s="1114">
        <f t="shared" si="6"/>
        <v>0</v>
      </c>
      <c r="E90" s="1114"/>
      <c r="F90" s="1114"/>
      <c r="G90" s="1114">
        <f t="shared" si="7"/>
        <v>1282</v>
      </c>
      <c r="H90" s="1114"/>
      <c r="I90" s="1115">
        <v>83</v>
      </c>
      <c r="J90" s="1144">
        <v>1199</v>
      </c>
      <c r="K90" s="1116" t="s">
        <v>109</v>
      </c>
      <c r="L90" s="1113">
        <v>64650</v>
      </c>
      <c r="M90" s="1113">
        <v>22552</v>
      </c>
      <c r="N90" s="1117"/>
      <c r="O90" s="1117">
        <v>44119</v>
      </c>
      <c r="P90" s="1128" t="s">
        <v>612</v>
      </c>
      <c r="Q90" s="1119" t="s">
        <v>675</v>
      </c>
      <c r="R90" s="1120">
        <v>59</v>
      </c>
      <c r="S90" s="1120">
        <v>59</v>
      </c>
    </row>
    <row r="91" spans="1:25" s="1122" customFormat="1" ht="27.75" customHeight="1">
      <c r="A91" s="1110"/>
      <c r="B91" s="1111" t="s">
        <v>651</v>
      </c>
      <c r="C91" s="1111"/>
      <c r="D91" s="1113">
        <f t="shared" si="6"/>
        <v>0</v>
      </c>
      <c r="E91" s="1130"/>
      <c r="F91" s="1115"/>
      <c r="G91" s="1114">
        <f t="shared" si="7"/>
        <v>636</v>
      </c>
      <c r="H91" s="1115"/>
      <c r="I91" s="1115">
        <v>8</v>
      </c>
      <c r="J91" s="1114">
        <v>628</v>
      </c>
      <c r="K91" s="1116" t="s">
        <v>109</v>
      </c>
      <c r="L91" s="1113">
        <v>57692</v>
      </c>
      <c r="M91" s="1113">
        <v>21037</v>
      </c>
      <c r="N91" s="1117"/>
      <c r="O91" s="1117">
        <v>44119</v>
      </c>
      <c r="P91" s="1128" t="s">
        <v>629</v>
      </c>
      <c r="Q91" s="1119" t="s">
        <v>676</v>
      </c>
      <c r="R91" s="1120">
        <v>60</v>
      </c>
      <c r="S91" s="1120">
        <v>60</v>
      </c>
      <c r="T91" s="1133"/>
      <c r="U91" s="1133"/>
      <c r="V91" s="1124"/>
      <c r="W91" s="1124"/>
      <c r="X91" s="1124"/>
      <c r="Y91" s="1124"/>
    </row>
    <row r="92" spans="1:25" s="1122" customFormat="1" ht="27.75" customHeight="1">
      <c r="A92" s="1110"/>
      <c r="B92" s="1111"/>
      <c r="C92" s="1111"/>
      <c r="D92" s="1114">
        <f t="shared" si="6"/>
        <v>0</v>
      </c>
      <c r="E92" s="1114"/>
      <c r="F92" s="1114"/>
      <c r="G92" s="1114">
        <f t="shared" si="7"/>
        <v>0</v>
      </c>
      <c r="H92" s="1114"/>
      <c r="I92" s="1115"/>
      <c r="J92" s="1144"/>
      <c r="K92" s="1116" t="s">
        <v>609</v>
      </c>
      <c r="L92" s="1113"/>
      <c r="M92" s="1113"/>
      <c r="N92" s="1117"/>
      <c r="O92" s="1117"/>
      <c r="P92" s="1128"/>
      <c r="Q92" s="1119"/>
      <c r="R92" s="1120">
        <v>61</v>
      </c>
      <c r="S92" s="1120">
        <v>61</v>
      </c>
    </row>
    <row r="93" spans="1:25" s="1122" customFormat="1" ht="27.75" customHeight="1">
      <c r="A93" s="1110"/>
      <c r="B93" s="1111"/>
      <c r="C93" s="1111"/>
      <c r="D93" s="1114">
        <f t="shared" si="6"/>
        <v>0</v>
      </c>
      <c r="E93" s="1114"/>
      <c r="F93" s="1114"/>
      <c r="G93" s="1114">
        <f t="shared" si="7"/>
        <v>0</v>
      </c>
      <c r="H93" s="1114"/>
      <c r="I93" s="1115"/>
      <c r="J93" s="1144"/>
      <c r="K93" s="1116" t="s">
        <v>617</v>
      </c>
      <c r="L93" s="1113"/>
      <c r="M93" s="1113"/>
      <c r="N93" s="1117"/>
      <c r="O93" s="1117"/>
      <c r="P93" s="1128"/>
      <c r="Q93" s="1119"/>
      <c r="R93" s="1120">
        <v>62</v>
      </c>
      <c r="S93" s="1120">
        <v>62</v>
      </c>
      <c r="U93" s="1127"/>
      <c r="V93" s="1129"/>
      <c r="W93" s="1125"/>
      <c r="X93" s="1125"/>
      <c r="Y93" s="1134"/>
    </row>
    <row r="94" spans="1:25" s="1122" customFormat="1" ht="29.25" customHeight="1">
      <c r="A94" s="1110"/>
      <c r="B94" s="1111"/>
      <c r="C94" s="1111"/>
      <c r="D94" s="1114">
        <f t="shared" si="6"/>
        <v>0</v>
      </c>
      <c r="E94" s="1114"/>
      <c r="F94" s="1114"/>
      <c r="G94" s="1114">
        <f t="shared" si="7"/>
        <v>0</v>
      </c>
      <c r="H94" s="1114"/>
      <c r="I94" s="1115"/>
      <c r="J94" s="1144"/>
      <c r="K94" s="1116" t="s">
        <v>609</v>
      </c>
      <c r="L94" s="1113"/>
      <c r="M94" s="1113"/>
      <c r="N94" s="1117"/>
      <c r="O94" s="1117"/>
      <c r="P94" s="1128"/>
      <c r="Q94" s="1119"/>
      <c r="R94" s="1120">
        <v>63</v>
      </c>
      <c r="S94" s="1120">
        <v>63</v>
      </c>
    </row>
    <row r="95" spans="1:25" s="1122" customFormat="1" ht="27.95" customHeight="1">
      <c r="A95" s="1110"/>
      <c r="B95" s="1111"/>
      <c r="C95" s="1111"/>
      <c r="D95" s="1114">
        <f t="shared" si="6"/>
        <v>0</v>
      </c>
      <c r="E95" s="1114"/>
      <c r="F95" s="1114"/>
      <c r="G95" s="1114">
        <f t="shared" si="7"/>
        <v>0</v>
      </c>
      <c r="H95" s="1114"/>
      <c r="I95" s="1115"/>
      <c r="J95" s="1144"/>
      <c r="K95" s="1116" t="s">
        <v>677</v>
      </c>
      <c r="L95" s="1113"/>
      <c r="M95" s="1113"/>
      <c r="N95" s="1117"/>
      <c r="O95" s="1117"/>
      <c r="P95" s="1128"/>
      <c r="Q95" s="1119"/>
      <c r="R95" s="1120">
        <v>64</v>
      </c>
      <c r="S95" s="1120">
        <v>64</v>
      </c>
      <c r="U95" s="1133"/>
      <c r="V95" s="1124"/>
      <c r="W95" s="1125"/>
      <c r="X95" s="1125"/>
      <c r="Y95" s="1125"/>
    </row>
    <row r="96" spans="1:25" s="1122" customFormat="1" ht="27.95" customHeight="1">
      <c r="A96" s="1110"/>
      <c r="B96" s="1111" t="s">
        <v>678</v>
      </c>
      <c r="C96" s="1111"/>
      <c r="D96" s="1113">
        <f t="shared" si="6"/>
        <v>0</v>
      </c>
      <c r="E96" s="1130"/>
      <c r="F96" s="1115"/>
      <c r="G96" s="1114">
        <f t="shared" si="7"/>
        <v>1376</v>
      </c>
      <c r="H96" s="1115"/>
      <c r="I96" s="1115"/>
      <c r="J96" s="1114">
        <v>1376</v>
      </c>
      <c r="K96" s="1116" t="s">
        <v>655</v>
      </c>
      <c r="L96" s="1113">
        <v>7138</v>
      </c>
      <c r="M96" s="1113">
        <v>2266</v>
      </c>
      <c r="N96" s="1117"/>
      <c r="O96" s="1117">
        <v>44120</v>
      </c>
      <c r="P96" s="1128" t="s">
        <v>679</v>
      </c>
      <c r="Q96" s="1119" t="s">
        <v>680</v>
      </c>
      <c r="R96" s="1120">
        <v>65</v>
      </c>
      <c r="S96" s="1120">
        <v>65</v>
      </c>
      <c r="T96" s="1133"/>
      <c r="U96" s="1133"/>
    </row>
    <row r="97" spans="1:28" s="1122" customFormat="1" ht="27.95" customHeight="1">
      <c r="A97" s="1110"/>
      <c r="B97" s="1111"/>
      <c r="C97" s="1111"/>
      <c r="D97" s="1114">
        <f t="shared" si="6"/>
        <v>0</v>
      </c>
      <c r="E97" s="1114"/>
      <c r="F97" s="1114"/>
      <c r="G97" s="1114">
        <f t="shared" si="7"/>
        <v>0</v>
      </c>
      <c r="H97" s="1114"/>
      <c r="I97" s="1115"/>
      <c r="J97" s="1144"/>
      <c r="K97" s="1116" t="s">
        <v>609</v>
      </c>
      <c r="L97" s="1113"/>
      <c r="M97" s="1113"/>
      <c r="N97" s="1117"/>
      <c r="O97" s="1117"/>
      <c r="P97" s="1128"/>
      <c r="Q97" s="1119"/>
      <c r="R97" s="1120">
        <v>66</v>
      </c>
      <c r="S97" s="1120">
        <v>66</v>
      </c>
      <c r="T97" s="1137"/>
      <c r="U97" s="1137"/>
      <c r="V97" s="1134"/>
      <c r="W97" s="1125"/>
      <c r="X97" s="1125"/>
      <c r="Y97" s="1134"/>
    </row>
    <row r="98" spans="1:28" s="1122" customFormat="1" ht="27.75" customHeight="1">
      <c r="A98" s="1110"/>
      <c r="B98" s="1111"/>
      <c r="C98" s="1111"/>
      <c r="D98" s="1114">
        <f t="shared" si="6"/>
        <v>0</v>
      </c>
      <c r="E98" s="1114"/>
      <c r="F98" s="1114"/>
      <c r="G98" s="1114">
        <f t="shared" si="7"/>
        <v>0</v>
      </c>
      <c r="H98" s="1114"/>
      <c r="I98" s="1115"/>
      <c r="J98" s="1144"/>
      <c r="K98" s="1116" t="s">
        <v>609</v>
      </c>
      <c r="L98" s="1113"/>
      <c r="M98" s="1113"/>
      <c r="N98" s="1117"/>
      <c r="O98" s="1117"/>
      <c r="P98" s="1128"/>
      <c r="Q98" s="1119"/>
      <c r="R98" s="1120">
        <v>67</v>
      </c>
      <c r="S98" s="1120">
        <v>67</v>
      </c>
      <c r="AA98" s="1127"/>
      <c r="AB98" s="1127"/>
    </row>
    <row r="99" spans="1:28" s="1122" customFormat="1" ht="27.95" customHeight="1">
      <c r="A99" s="1110"/>
      <c r="B99" s="1111" t="s">
        <v>625</v>
      </c>
      <c r="C99" s="1111"/>
      <c r="D99" s="1114">
        <f t="shared" si="6"/>
        <v>0</v>
      </c>
      <c r="E99" s="1114"/>
      <c r="F99" s="1114"/>
      <c r="G99" s="1114">
        <f t="shared" si="7"/>
        <v>891</v>
      </c>
      <c r="H99" s="1114"/>
      <c r="I99" s="1115"/>
      <c r="J99" s="1144">
        <v>891</v>
      </c>
      <c r="K99" s="1116" t="s">
        <v>626</v>
      </c>
      <c r="L99" s="1113">
        <v>4033</v>
      </c>
      <c r="M99" s="1113">
        <v>1209</v>
      </c>
      <c r="N99" s="1117"/>
      <c r="O99" s="1117">
        <v>44120</v>
      </c>
      <c r="P99" s="1128" t="s">
        <v>456</v>
      </c>
      <c r="Q99" s="1119" t="s">
        <v>681</v>
      </c>
      <c r="R99" s="1120">
        <v>68</v>
      </c>
      <c r="S99" s="1120">
        <v>68</v>
      </c>
      <c r="T99" s="1137"/>
      <c r="V99" s="1134"/>
      <c r="W99" s="1125"/>
      <c r="X99" s="1125"/>
      <c r="Y99" s="1134"/>
      <c r="AA99" s="1127"/>
      <c r="AB99" s="1127"/>
    </row>
    <row r="100" spans="1:28" s="1122" customFormat="1" ht="27.95" customHeight="1">
      <c r="A100" s="1110"/>
      <c r="B100" s="1111" t="s">
        <v>635</v>
      </c>
      <c r="C100" s="1111"/>
      <c r="D100" s="1114">
        <f t="shared" si="6"/>
        <v>0</v>
      </c>
      <c r="E100" s="1114"/>
      <c r="F100" s="1114"/>
      <c r="G100" s="1114">
        <f t="shared" si="7"/>
        <v>0</v>
      </c>
      <c r="H100" s="1114"/>
      <c r="I100" s="1115"/>
      <c r="J100" s="1142"/>
      <c r="K100" s="1116" t="s">
        <v>655</v>
      </c>
      <c r="L100" s="1113">
        <v>20692</v>
      </c>
      <c r="M100" s="1113">
        <v>11468</v>
      </c>
      <c r="N100" s="1117"/>
      <c r="O100" s="1117">
        <v>44120</v>
      </c>
      <c r="P100" s="1128" t="s">
        <v>639</v>
      </c>
      <c r="Q100" s="1119" t="s">
        <v>682</v>
      </c>
      <c r="R100" s="1120">
        <v>69</v>
      </c>
      <c r="S100" s="1120">
        <v>69</v>
      </c>
      <c r="V100" s="1124"/>
      <c r="W100" s="1124"/>
      <c r="X100" s="1124"/>
      <c r="Y100" s="1124"/>
      <c r="AA100" s="1127"/>
      <c r="AB100" s="1127"/>
    </row>
    <row r="101" spans="1:28" s="1122" customFormat="1" ht="27.95" customHeight="1">
      <c r="A101" s="1110"/>
      <c r="B101" s="1111" t="s">
        <v>605</v>
      </c>
      <c r="C101" s="1111"/>
      <c r="D101" s="1114">
        <f t="shared" si="6"/>
        <v>0</v>
      </c>
      <c r="E101" s="1114"/>
      <c r="F101" s="1114"/>
      <c r="G101" s="1114">
        <f t="shared" si="7"/>
        <v>1349</v>
      </c>
      <c r="H101" s="1114"/>
      <c r="I101" s="1169">
        <v>414</v>
      </c>
      <c r="J101" s="1144">
        <v>935</v>
      </c>
      <c r="K101" s="1116" t="s">
        <v>232</v>
      </c>
      <c r="L101" s="1113">
        <v>7531</v>
      </c>
      <c r="M101" s="1113">
        <v>4134</v>
      </c>
      <c r="N101" s="1117"/>
      <c r="O101" s="1117">
        <v>44121</v>
      </c>
      <c r="P101" s="1128" t="s">
        <v>460</v>
      </c>
      <c r="Q101" s="1119" t="s">
        <v>606</v>
      </c>
      <c r="R101" s="1120">
        <v>70</v>
      </c>
      <c r="S101" s="1120">
        <v>70</v>
      </c>
      <c r="V101" s="1134"/>
      <c r="W101" s="1124"/>
      <c r="X101" s="1124"/>
      <c r="Y101" s="1129"/>
    </row>
    <row r="102" spans="1:28" s="1122" customFormat="1" ht="27.95" customHeight="1">
      <c r="A102" s="1110"/>
      <c r="B102" s="1111" t="s">
        <v>605</v>
      </c>
      <c r="C102" s="1111"/>
      <c r="D102" s="1114">
        <f t="shared" si="6"/>
        <v>0</v>
      </c>
      <c r="E102" s="1114"/>
      <c r="F102" s="1114"/>
      <c r="G102" s="1114">
        <f t="shared" si="7"/>
        <v>1722</v>
      </c>
      <c r="H102" s="1114"/>
      <c r="I102" s="1114">
        <v>529</v>
      </c>
      <c r="J102" s="1144">
        <v>1193</v>
      </c>
      <c r="K102" s="1116" t="s">
        <v>232</v>
      </c>
      <c r="L102" s="1113">
        <v>9807</v>
      </c>
      <c r="M102" s="1113">
        <v>2942</v>
      </c>
      <c r="N102" s="1117"/>
      <c r="O102" s="1117">
        <v>44121</v>
      </c>
      <c r="P102" s="1128" t="s">
        <v>607</v>
      </c>
      <c r="Q102" s="1119" t="s">
        <v>608</v>
      </c>
      <c r="R102" s="1120">
        <v>71</v>
      </c>
      <c r="S102" s="1120">
        <v>71</v>
      </c>
      <c r="V102" s="1124"/>
      <c r="W102" s="1124"/>
      <c r="X102" s="1124"/>
      <c r="Y102" s="1124"/>
    </row>
    <row r="103" spans="1:28" s="1122" customFormat="1" ht="27.75" customHeight="1">
      <c r="A103" s="1110"/>
      <c r="B103" s="1111" t="s">
        <v>683</v>
      </c>
      <c r="C103" s="1111"/>
      <c r="D103" s="1113">
        <f t="shared" si="6"/>
        <v>0</v>
      </c>
      <c r="E103" s="1130"/>
      <c r="F103" s="1115"/>
      <c r="G103" s="1114">
        <f t="shared" si="7"/>
        <v>0</v>
      </c>
      <c r="H103" s="1115"/>
      <c r="I103" s="1115"/>
      <c r="J103" s="1114"/>
      <c r="K103" s="1116" t="s">
        <v>628</v>
      </c>
      <c r="L103" s="1113">
        <v>43506</v>
      </c>
      <c r="M103" s="1113">
        <v>27698</v>
      </c>
      <c r="N103" s="1117"/>
      <c r="O103" s="1117">
        <v>44121</v>
      </c>
      <c r="P103" s="1128" t="s">
        <v>629</v>
      </c>
      <c r="Q103" s="1119" t="s">
        <v>684</v>
      </c>
      <c r="R103" s="1120">
        <v>72</v>
      </c>
      <c r="S103" s="1120">
        <v>72</v>
      </c>
      <c r="T103" s="1133"/>
      <c r="U103" s="1133"/>
    </row>
    <row r="104" spans="1:28" s="1122" customFormat="1" ht="27.95" customHeight="1">
      <c r="A104" s="1110"/>
      <c r="B104" s="1111"/>
      <c r="C104" s="1114"/>
      <c r="D104" s="1114">
        <f t="shared" si="6"/>
        <v>0</v>
      </c>
      <c r="E104" s="1114"/>
      <c r="F104" s="1114"/>
      <c r="G104" s="1114">
        <f t="shared" si="7"/>
        <v>0</v>
      </c>
      <c r="H104" s="1114"/>
      <c r="I104" s="1114"/>
      <c r="J104" s="1144"/>
      <c r="K104" s="1116" t="s">
        <v>617</v>
      </c>
      <c r="L104" s="1113"/>
      <c r="M104" s="1113"/>
      <c r="N104" s="1117"/>
      <c r="O104" s="1117"/>
      <c r="P104" s="1118"/>
      <c r="Q104" s="1119"/>
      <c r="R104" s="1120">
        <v>73</v>
      </c>
      <c r="S104" s="1120">
        <v>73</v>
      </c>
      <c r="T104" s="1133"/>
      <c r="U104" s="1133"/>
      <c r="V104" s="1125"/>
      <c r="W104" s="1166"/>
      <c r="X104" s="1124"/>
      <c r="Y104" s="1134"/>
    </row>
    <row r="105" spans="1:28" s="1122" customFormat="1" ht="27.95" customHeight="1">
      <c r="A105" s="1110"/>
      <c r="B105" s="1111" t="s">
        <v>685</v>
      </c>
      <c r="C105" s="1114"/>
      <c r="D105" s="1114">
        <f t="shared" si="6"/>
        <v>0</v>
      </c>
      <c r="E105" s="1114"/>
      <c r="F105" s="1114"/>
      <c r="G105" s="1114">
        <f t="shared" si="7"/>
        <v>10000</v>
      </c>
      <c r="H105" s="1114"/>
      <c r="I105" s="1114">
        <v>10000</v>
      </c>
      <c r="J105" s="1144"/>
      <c r="K105" s="1116" t="s">
        <v>611</v>
      </c>
      <c r="L105" s="1113">
        <v>8492</v>
      </c>
      <c r="M105" s="1113">
        <v>4909</v>
      </c>
      <c r="N105" s="1117"/>
      <c r="O105" s="1117">
        <v>44122</v>
      </c>
      <c r="P105" s="1118" t="s">
        <v>619</v>
      </c>
      <c r="Q105" s="1119" t="s">
        <v>686</v>
      </c>
      <c r="R105" s="1120">
        <v>74</v>
      </c>
      <c r="S105" s="1120">
        <v>74</v>
      </c>
      <c r="T105" s="1137"/>
      <c r="U105" s="1133"/>
      <c r="V105" s="1134"/>
      <c r="W105" s="1124"/>
      <c r="X105" s="1124"/>
      <c r="Y105" s="1129"/>
    </row>
    <row r="106" spans="1:28" s="1122" customFormat="1" ht="27.75" customHeight="1">
      <c r="A106" s="1110"/>
      <c r="B106" s="1111"/>
      <c r="C106" s="1114"/>
      <c r="D106" s="1114">
        <f t="shared" si="6"/>
        <v>0</v>
      </c>
      <c r="E106" s="1114"/>
      <c r="F106" s="1114"/>
      <c r="G106" s="1114">
        <f t="shared" si="7"/>
        <v>0</v>
      </c>
      <c r="H106" s="1114"/>
      <c r="I106" s="1114"/>
      <c r="J106" s="1144"/>
      <c r="K106" s="1116" t="s">
        <v>609</v>
      </c>
      <c r="L106" s="1113"/>
      <c r="M106" s="1113"/>
      <c r="N106" s="1117"/>
      <c r="O106" s="1117"/>
      <c r="P106" s="1128"/>
      <c r="Q106" s="1119"/>
      <c r="R106" s="1120">
        <v>75</v>
      </c>
      <c r="S106" s="1120">
        <v>75</v>
      </c>
    </row>
    <row r="107" spans="1:28" s="1122" customFormat="1" ht="34.5" customHeight="1">
      <c r="A107" s="1110"/>
      <c r="B107" s="1111"/>
      <c r="C107" s="1114"/>
      <c r="D107" s="1114">
        <f t="shared" si="6"/>
        <v>0</v>
      </c>
      <c r="E107" s="1114"/>
      <c r="F107" s="1114"/>
      <c r="G107" s="1114">
        <f t="shared" si="7"/>
        <v>0</v>
      </c>
      <c r="H107" s="1114"/>
      <c r="I107" s="1114"/>
      <c r="J107" s="1144"/>
      <c r="K107" s="1116" t="s">
        <v>609</v>
      </c>
      <c r="L107" s="1113"/>
      <c r="M107" s="1113"/>
      <c r="N107" s="1117"/>
      <c r="O107" s="1117"/>
      <c r="P107" s="1128"/>
      <c r="Q107" s="1119"/>
      <c r="R107" s="1120">
        <v>76</v>
      </c>
      <c r="S107" s="1120">
        <v>76</v>
      </c>
      <c r="T107" s="1133"/>
      <c r="U107" s="1133"/>
      <c r="V107" s="1124"/>
      <c r="W107" s="1124"/>
      <c r="X107" s="1124"/>
      <c r="Y107" s="1124"/>
    </row>
    <row r="108" spans="1:28" s="1122" customFormat="1" ht="27.95" customHeight="1">
      <c r="A108" s="1110"/>
      <c r="B108" s="1111" t="s">
        <v>669</v>
      </c>
      <c r="C108" s="1114"/>
      <c r="D108" s="1114">
        <f t="shared" si="6"/>
        <v>0</v>
      </c>
      <c r="E108" s="1114"/>
      <c r="F108" s="1114"/>
      <c r="G108" s="1114">
        <f t="shared" si="7"/>
        <v>11690</v>
      </c>
      <c r="H108" s="1114"/>
      <c r="I108" s="1114"/>
      <c r="J108" s="1144">
        <v>11690</v>
      </c>
      <c r="K108" s="1116" t="s">
        <v>647</v>
      </c>
      <c r="L108" s="1113">
        <v>18311</v>
      </c>
      <c r="M108" s="1113">
        <v>5493</v>
      </c>
      <c r="N108" s="1117"/>
      <c r="O108" s="1117">
        <v>44122</v>
      </c>
      <c r="P108" s="1128" t="s">
        <v>687</v>
      </c>
      <c r="Q108" s="1119" t="s">
        <v>688</v>
      </c>
      <c r="R108" s="1120">
        <v>77</v>
      </c>
      <c r="S108" s="1120">
        <v>77</v>
      </c>
      <c r="T108" s="1137"/>
    </row>
    <row r="109" spans="1:28" s="1122" customFormat="1" ht="27.75" customHeight="1">
      <c r="A109" s="1110"/>
      <c r="B109" s="1111" t="s">
        <v>605</v>
      </c>
      <c r="C109" s="1111"/>
      <c r="D109" s="1113">
        <f t="shared" si="6"/>
        <v>310</v>
      </c>
      <c r="E109" s="1130">
        <v>310</v>
      </c>
      <c r="F109" s="1115"/>
      <c r="G109" s="1114">
        <f t="shared" si="7"/>
        <v>2354</v>
      </c>
      <c r="H109" s="1115"/>
      <c r="I109" s="1115">
        <v>918</v>
      </c>
      <c r="J109" s="1114">
        <v>1436</v>
      </c>
      <c r="K109" s="1116" t="s">
        <v>232</v>
      </c>
      <c r="L109" s="1113">
        <v>9807</v>
      </c>
      <c r="M109" s="1113">
        <v>2942</v>
      </c>
      <c r="N109" s="1117"/>
      <c r="O109" s="1117">
        <v>44123</v>
      </c>
      <c r="P109" s="1128" t="s">
        <v>607</v>
      </c>
      <c r="Q109" s="1119" t="s">
        <v>608</v>
      </c>
      <c r="R109" s="1120">
        <v>78</v>
      </c>
      <c r="S109" s="1120">
        <v>78</v>
      </c>
      <c r="W109" s="1127"/>
    </row>
    <row r="110" spans="1:28" s="1122" customFormat="1" ht="27.95" customHeight="1">
      <c r="A110" s="1110"/>
      <c r="B110" s="1111" t="s">
        <v>635</v>
      </c>
      <c r="C110" s="1114"/>
      <c r="D110" s="1114">
        <f t="shared" si="6"/>
        <v>0</v>
      </c>
      <c r="E110" s="1114"/>
      <c r="F110" s="1114"/>
      <c r="G110" s="1114">
        <f t="shared" si="7"/>
        <v>527</v>
      </c>
      <c r="H110" s="1114"/>
      <c r="I110" s="1114"/>
      <c r="J110" s="1144">
        <v>527</v>
      </c>
      <c r="K110" s="1116" t="s">
        <v>109</v>
      </c>
      <c r="L110" s="1113">
        <v>51770</v>
      </c>
      <c r="M110" s="1170">
        <v>15532</v>
      </c>
      <c r="N110" s="1117"/>
      <c r="O110" s="1117">
        <v>44123</v>
      </c>
      <c r="P110" s="1128" t="s">
        <v>664</v>
      </c>
      <c r="Q110" s="1119" t="s">
        <v>689</v>
      </c>
      <c r="R110" s="1120">
        <v>79</v>
      </c>
      <c r="S110" s="1120">
        <v>79</v>
      </c>
      <c r="V110" s="1125"/>
      <c r="W110" s="1125"/>
      <c r="X110" s="1125"/>
      <c r="Y110" s="1134"/>
    </row>
    <row r="111" spans="1:28" s="1122" customFormat="1" ht="27.95" customHeight="1">
      <c r="A111" s="1110"/>
      <c r="B111" s="1111" t="s">
        <v>610</v>
      </c>
      <c r="C111" s="1114"/>
      <c r="D111" s="1114">
        <f t="shared" si="6"/>
        <v>0</v>
      </c>
      <c r="E111" s="1114"/>
      <c r="F111" s="1114"/>
      <c r="G111" s="1114">
        <f t="shared" si="7"/>
        <v>9500</v>
      </c>
      <c r="H111" s="1114"/>
      <c r="I111" s="1114">
        <v>9500</v>
      </c>
      <c r="J111" s="1144"/>
      <c r="K111" s="1116" t="s">
        <v>611</v>
      </c>
      <c r="L111" s="1113">
        <v>17025</v>
      </c>
      <c r="M111" s="1113">
        <v>10108</v>
      </c>
      <c r="N111" s="1117"/>
      <c r="O111" s="1117">
        <v>44123</v>
      </c>
      <c r="P111" s="1128" t="s">
        <v>643</v>
      </c>
      <c r="Q111" s="1119" t="s">
        <v>690</v>
      </c>
      <c r="R111" s="1120">
        <v>80</v>
      </c>
      <c r="S111" s="1120">
        <v>80</v>
      </c>
      <c r="V111" s="1124"/>
      <c r="W111" s="1124"/>
      <c r="X111" s="1124"/>
      <c r="Y111" s="1124"/>
    </row>
    <row r="112" spans="1:28" s="1122" customFormat="1" ht="27.75" customHeight="1" thickBot="1">
      <c r="A112" s="1110"/>
      <c r="B112" s="1111" t="s">
        <v>669</v>
      </c>
      <c r="C112" s="1111"/>
      <c r="D112" s="1113">
        <f t="shared" si="6"/>
        <v>0</v>
      </c>
      <c r="E112" s="1130"/>
      <c r="F112" s="1115"/>
      <c r="G112" s="1114">
        <f t="shared" si="7"/>
        <v>22000</v>
      </c>
      <c r="H112" s="1115"/>
      <c r="I112" s="1115">
        <v>22000</v>
      </c>
      <c r="J112" s="1114"/>
      <c r="K112" s="1116" t="s">
        <v>611</v>
      </c>
      <c r="L112" s="1113">
        <v>21024</v>
      </c>
      <c r="M112" s="1113">
        <v>10298</v>
      </c>
      <c r="N112" s="1117"/>
      <c r="O112" s="1117">
        <v>44123</v>
      </c>
      <c r="P112" s="1128" t="s">
        <v>691</v>
      </c>
      <c r="Q112" s="1119" t="s">
        <v>692</v>
      </c>
      <c r="R112" s="1120">
        <v>81</v>
      </c>
      <c r="S112" s="1120">
        <v>81</v>
      </c>
      <c r="T112" s="1133"/>
      <c r="U112" s="1133"/>
      <c r="V112" s="1123"/>
      <c r="W112" s="1124"/>
      <c r="X112" s="1124"/>
      <c r="Y112" s="1134"/>
    </row>
    <row r="113" spans="1:25" s="1134" customFormat="1" ht="27.95" customHeight="1" thickTop="1" thickBot="1">
      <c r="A113" s="1148"/>
      <c r="B113" s="1149"/>
      <c r="C113" s="1149"/>
      <c r="D113" s="1150">
        <f t="shared" ref="D113:L113" si="8">SUM(D86:D112)</f>
        <v>1210</v>
      </c>
      <c r="E113" s="1150">
        <f t="shared" si="8"/>
        <v>1210</v>
      </c>
      <c r="F113" s="1150">
        <f t="shared" si="8"/>
        <v>0</v>
      </c>
      <c r="G113" s="1150">
        <f t="shared" si="8"/>
        <v>70068</v>
      </c>
      <c r="H113" s="1150">
        <f t="shared" si="8"/>
        <v>0</v>
      </c>
      <c r="I113" s="1150">
        <f t="shared" si="8"/>
        <v>45576</v>
      </c>
      <c r="J113" s="1150">
        <f t="shared" si="8"/>
        <v>24492</v>
      </c>
      <c r="K113" s="1150">
        <f t="shared" si="8"/>
        <v>0</v>
      </c>
      <c r="L113" s="1150">
        <f t="shared" si="8"/>
        <v>378621</v>
      </c>
      <c r="M113" s="1150">
        <f>SUM(M86:M112)</f>
        <v>160600</v>
      </c>
      <c r="N113" s="1151"/>
      <c r="O113" s="1151"/>
      <c r="P113" s="1152"/>
      <c r="Q113" s="1153"/>
      <c r="R113" s="1150"/>
      <c r="S113" s="1168"/>
      <c r="U113" s="1156"/>
    </row>
    <row r="114" spans="1:25" s="1134" customFormat="1" ht="27.95" customHeight="1" thickTop="1">
      <c r="A114" s="1157"/>
      <c r="B114" s="1158"/>
      <c r="C114" s="1158"/>
      <c r="D114" s="1159"/>
      <c r="E114" s="1159"/>
      <c r="F114" s="1159"/>
      <c r="G114" s="1159"/>
      <c r="H114" s="1159"/>
      <c r="I114" s="1159"/>
      <c r="J114" s="1159"/>
      <c r="K114" s="1159"/>
      <c r="L114" s="1159"/>
      <c r="M114" s="1159"/>
      <c r="N114" s="1162"/>
      <c r="O114" s="1162"/>
      <c r="P114" s="1163"/>
      <c r="Q114" s="1164"/>
      <c r="R114" s="1159"/>
      <c r="S114" s="1159"/>
      <c r="T114" s="1155"/>
      <c r="U114" s="1156"/>
    </row>
    <row r="115" spans="1:25" s="1134" customFormat="1" ht="27.95" customHeight="1">
      <c r="A115" s="1157"/>
      <c r="B115" s="1158"/>
      <c r="C115" s="1158"/>
      <c r="D115" s="1159"/>
      <c r="E115" s="1159"/>
      <c r="F115" s="1159"/>
      <c r="G115" s="1159"/>
      <c r="H115" s="1159"/>
      <c r="I115" s="1159"/>
      <c r="J115" s="1159"/>
      <c r="K115" s="1159"/>
      <c r="L115" s="1159"/>
      <c r="M115" s="1159"/>
      <c r="N115" s="1162"/>
      <c r="O115" s="1162"/>
      <c r="P115" s="1163"/>
      <c r="Q115" s="1164"/>
      <c r="R115" s="1159"/>
      <c r="S115" s="1159"/>
      <c r="T115" s="1155"/>
      <c r="U115" s="1156"/>
    </row>
    <row r="116" spans="1:25" s="1134" customFormat="1" ht="27.95" customHeight="1">
      <c r="A116" s="1157"/>
      <c r="B116" s="1158"/>
      <c r="C116" s="1158"/>
      <c r="D116" s="1159"/>
      <c r="E116" s="1159"/>
      <c r="F116" s="1159"/>
      <c r="G116" s="1159"/>
      <c r="H116" s="1159"/>
      <c r="I116" s="1159"/>
      <c r="J116" s="1159"/>
      <c r="K116" s="1159"/>
      <c r="L116" s="1159"/>
      <c r="M116" s="1159"/>
      <c r="N116" s="1162"/>
      <c r="O116" s="1162"/>
      <c r="P116" s="1163"/>
      <c r="Q116" s="1164"/>
      <c r="R116" s="1159"/>
      <c r="S116" s="1159"/>
      <c r="T116" s="1155"/>
      <c r="U116" s="1156"/>
    </row>
    <row r="117" spans="1:25" s="1134" customFormat="1" ht="27.95" customHeight="1">
      <c r="A117" s="1157"/>
      <c r="B117" s="1158"/>
      <c r="C117" s="1158"/>
      <c r="D117" s="1159"/>
      <c r="E117" s="1159"/>
      <c r="F117" s="1159"/>
      <c r="G117" s="1159"/>
      <c r="H117" s="1159"/>
      <c r="I117" s="1159"/>
      <c r="J117" s="1159"/>
      <c r="K117" s="1159"/>
      <c r="L117" s="1159"/>
      <c r="M117" s="1159"/>
      <c r="N117" s="1162"/>
      <c r="O117" s="1162"/>
      <c r="P117" s="1163"/>
      <c r="Q117" s="1164"/>
      <c r="R117" s="1159"/>
      <c r="S117" s="1159"/>
      <c r="T117" s="1155"/>
      <c r="U117" s="1156"/>
    </row>
    <row r="118" spans="1:25" ht="34.5">
      <c r="A118" s="1030" t="s">
        <v>569</v>
      </c>
      <c r="B118" s="1031"/>
      <c r="C118" s="1031"/>
      <c r="D118" s="1032"/>
      <c r="E118" s="1033" t="s">
        <v>570</v>
      </c>
      <c r="F118" s="1034"/>
      <c r="G118" s="1034"/>
      <c r="H118" s="1035"/>
      <c r="I118" s="1035"/>
      <c r="J118" s="1035"/>
      <c r="K118" s="1036"/>
      <c r="L118" s="1035"/>
      <c r="M118" s="1037"/>
      <c r="Q118" s="1041" t="s">
        <v>571</v>
      </c>
      <c r="R118" s="1042"/>
      <c r="S118" s="1043"/>
      <c r="T118" s="1044"/>
    </row>
    <row r="119" spans="1:25" ht="34.5" customHeight="1">
      <c r="A119" s="1030" t="s">
        <v>572</v>
      </c>
      <c r="B119" s="1031"/>
      <c r="C119" s="1047"/>
      <c r="D119" s="1048"/>
      <c r="E119" s="1049" t="s">
        <v>632</v>
      </c>
      <c r="F119" s="1050"/>
      <c r="G119" s="1051"/>
      <c r="H119" s="1051"/>
      <c r="I119" s="1051"/>
      <c r="J119" s="1051"/>
      <c r="K119" s="1036"/>
      <c r="L119" s="1035"/>
      <c r="M119" s="1037"/>
      <c r="Q119" s="1052" t="s">
        <v>574</v>
      </c>
      <c r="R119" s="1053"/>
      <c r="T119" s="1044"/>
    </row>
    <row r="120" spans="1:25" ht="27.75" thickBot="1">
      <c r="A120" s="1054" t="s">
        <v>693</v>
      </c>
      <c r="B120" s="1031"/>
      <c r="C120" s="1031"/>
      <c r="D120" s="1048"/>
      <c r="E120" s="1055" t="s">
        <v>576</v>
      </c>
      <c r="F120" s="1034"/>
      <c r="G120" s="1034"/>
      <c r="H120" s="1035"/>
      <c r="I120" s="1035"/>
      <c r="J120" s="1035"/>
      <c r="K120" s="1036"/>
      <c r="L120" s="1035"/>
      <c r="M120" s="1035"/>
      <c r="Q120" s="1056" t="s">
        <v>694</v>
      </c>
      <c r="R120" s="1053"/>
      <c r="T120" s="1044"/>
    </row>
    <row r="121" spans="1:25" ht="27.95" customHeight="1" thickTop="1">
      <c r="A121" s="1057"/>
      <c r="B121" s="1058"/>
      <c r="C121" s="1058"/>
      <c r="D121" s="1059" t="s">
        <v>33</v>
      </c>
      <c r="E121" s="1060" t="s">
        <v>578</v>
      </c>
      <c r="F121" s="1060"/>
      <c r="G121" s="1061" t="s">
        <v>579</v>
      </c>
      <c r="H121" s="1263" t="s">
        <v>53</v>
      </c>
      <c r="I121" s="1264"/>
      <c r="J121" s="1263" t="s">
        <v>580</v>
      </c>
      <c r="K121" s="1265"/>
      <c r="L121" s="1062"/>
      <c r="M121" s="1062"/>
      <c r="N121" s="1063"/>
      <c r="O121" s="1064"/>
      <c r="P121" s="1065"/>
      <c r="Q121" s="1066"/>
      <c r="R121" s="1067"/>
      <c r="S121" s="1068"/>
      <c r="T121" s="1044"/>
    </row>
    <row r="122" spans="1:25" ht="21" customHeight="1">
      <c r="A122" s="1069"/>
      <c r="B122" s="1070"/>
      <c r="C122" s="1071"/>
      <c r="D122" s="1072" t="s">
        <v>581</v>
      </c>
      <c r="E122" s="1258" t="s">
        <v>26</v>
      </c>
      <c r="F122" s="1258"/>
      <c r="G122" s="1073" t="s">
        <v>582</v>
      </c>
      <c r="H122" s="1259" t="s">
        <v>583</v>
      </c>
      <c r="I122" s="1260"/>
      <c r="J122" s="1261" t="s">
        <v>584</v>
      </c>
      <c r="K122" s="1262"/>
      <c r="L122" s="1074" t="s">
        <v>585</v>
      </c>
      <c r="M122" s="1074" t="s">
        <v>585</v>
      </c>
      <c r="N122" s="1075"/>
      <c r="O122" s="1076"/>
      <c r="P122" s="1077"/>
      <c r="Q122" s="1078" t="s">
        <v>586</v>
      </c>
      <c r="R122" s="1079"/>
      <c r="S122" s="1080"/>
      <c r="T122" s="1044"/>
    </row>
    <row r="123" spans="1:25" ht="21" customHeight="1">
      <c r="A123" s="1081" t="s">
        <v>587</v>
      </c>
      <c r="B123" s="1082" t="s">
        <v>588</v>
      </c>
      <c r="C123" s="1083" t="s">
        <v>589</v>
      </c>
      <c r="D123" s="1084" t="s">
        <v>25</v>
      </c>
      <c r="E123" s="1085" t="s">
        <v>15</v>
      </c>
      <c r="F123" s="1085" t="s">
        <v>16</v>
      </c>
      <c r="G123" s="1086" t="s">
        <v>120</v>
      </c>
      <c r="H123" s="1087" t="s">
        <v>57</v>
      </c>
      <c r="I123" s="1088" t="s">
        <v>37</v>
      </c>
      <c r="J123" s="1089" t="s">
        <v>590</v>
      </c>
      <c r="K123" s="1090" t="s">
        <v>591</v>
      </c>
      <c r="L123" s="1074" t="s">
        <v>592</v>
      </c>
      <c r="M123" s="1091" t="s">
        <v>593</v>
      </c>
      <c r="N123" s="1092" t="s">
        <v>594</v>
      </c>
      <c r="O123" s="1093" t="s">
        <v>595</v>
      </c>
      <c r="P123" s="1094" t="s">
        <v>596</v>
      </c>
      <c r="Q123" s="1095"/>
      <c r="R123" s="1096" t="s">
        <v>387</v>
      </c>
      <c r="S123" s="1097" t="s">
        <v>597</v>
      </c>
      <c r="T123" s="1044"/>
    </row>
    <row r="124" spans="1:25" ht="22.5" customHeight="1" thickBot="1">
      <c r="A124" s="1098"/>
      <c r="B124" s="1099" t="s">
        <v>598</v>
      </c>
      <c r="C124" s="1099" t="s">
        <v>599</v>
      </c>
      <c r="D124" s="1099" t="s">
        <v>26</v>
      </c>
      <c r="E124" s="1100" t="s">
        <v>600</v>
      </c>
      <c r="F124" s="1101" t="s">
        <v>24</v>
      </c>
      <c r="G124" s="1099" t="s">
        <v>601</v>
      </c>
      <c r="H124" s="1102"/>
      <c r="I124" s="1103"/>
      <c r="J124" s="1104"/>
      <c r="K124" s="1103"/>
      <c r="L124" s="1105"/>
      <c r="M124" s="1104"/>
      <c r="N124" s="1106" t="s">
        <v>602</v>
      </c>
      <c r="O124" s="1107" t="s">
        <v>24</v>
      </c>
      <c r="P124" s="1108" t="s">
        <v>603</v>
      </c>
      <c r="Q124" s="1100" t="s">
        <v>604</v>
      </c>
      <c r="R124" s="1101" t="s">
        <v>83</v>
      </c>
      <c r="S124" s="1109"/>
      <c r="T124" s="1044"/>
    </row>
    <row r="125" spans="1:25" s="1122" customFormat="1" ht="27.75" customHeight="1" thickTop="1">
      <c r="A125" s="1110"/>
      <c r="B125" s="1111" t="s">
        <v>605</v>
      </c>
      <c r="C125" s="1114"/>
      <c r="D125" s="1114">
        <f t="shared" ref="D125:D151" si="9">E125+F125</f>
        <v>0</v>
      </c>
      <c r="E125" s="1114"/>
      <c r="F125" s="1114"/>
      <c r="G125" s="1114">
        <f t="shared" ref="G125:G151" si="10">SUM(H125:J125)</f>
        <v>2332</v>
      </c>
      <c r="H125" s="1114"/>
      <c r="I125" s="1114">
        <v>381</v>
      </c>
      <c r="J125" s="1144">
        <v>1951</v>
      </c>
      <c r="K125" s="1116" t="s">
        <v>232</v>
      </c>
      <c r="L125" s="1113">
        <v>7363</v>
      </c>
      <c r="M125" s="1113">
        <v>2209</v>
      </c>
      <c r="N125" s="1117"/>
      <c r="O125" s="1117">
        <v>44124</v>
      </c>
      <c r="P125" s="1118" t="s">
        <v>460</v>
      </c>
      <c r="Q125" s="1119" t="s">
        <v>631</v>
      </c>
      <c r="R125" s="1120">
        <v>82</v>
      </c>
      <c r="S125" s="1120">
        <v>82</v>
      </c>
      <c r="T125" s="1127"/>
      <c r="U125" s="1127"/>
      <c r="V125" s="1134"/>
      <c r="W125" s="1125"/>
      <c r="X125" s="1125"/>
      <c r="Y125" s="1134"/>
    </row>
    <row r="126" spans="1:25" s="1122" customFormat="1" ht="25.5">
      <c r="A126" s="1110"/>
      <c r="B126" s="1111"/>
      <c r="C126" s="1114"/>
      <c r="D126" s="1114">
        <f t="shared" si="9"/>
        <v>0</v>
      </c>
      <c r="E126" s="1114"/>
      <c r="F126" s="1114"/>
      <c r="G126" s="1114">
        <f t="shared" si="10"/>
        <v>0</v>
      </c>
      <c r="H126" s="1114"/>
      <c r="I126" s="1114"/>
      <c r="J126" s="1144"/>
      <c r="K126" s="1116" t="s">
        <v>609</v>
      </c>
      <c r="L126" s="1113"/>
      <c r="M126" s="1113"/>
      <c r="N126" s="1117"/>
      <c r="O126" s="1117"/>
      <c r="P126" s="1128"/>
      <c r="Q126" s="1119"/>
      <c r="R126" s="1120">
        <v>83</v>
      </c>
      <c r="S126" s="1120">
        <v>83</v>
      </c>
      <c r="T126" s="1133"/>
      <c r="U126" s="1133"/>
      <c r="V126" s="1124"/>
      <c r="W126" s="1124"/>
      <c r="X126" s="1124"/>
      <c r="Y126" s="1124"/>
    </row>
    <row r="127" spans="1:25" s="1122" customFormat="1" ht="28.5" customHeight="1">
      <c r="A127" s="1110"/>
      <c r="B127" s="1111" t="s">
        <v>605</v>
      </c>
      <c r="C127" s="1114"/>
      <c r="D127" s="1114">
        <f t="shared" si="9"/>
        <v>323</v>
      </c>
      <c r="E127" s="1114">
        <v>323</v>
      </c>
      <c r="F127" s="1114"/>
      <c r="G127" s="1114">
        <f t="shared" si="10"/>
        <v>2002</v>
      </c>
      <c r="H127" s="1114"/>
      <c r="I127" s="1114">
        <v>810</v>
      </c>
      <c r="J127" s="1144">
        <v>1192</v>
      </c>
      <c r="K127" s="1116" t="s">
        <v>232</v>
      </c>
      <c r="L127" s="1113">
        <v>9807</v>
      </c>
      <c r="M127" s="1113">
        <v>2942</v>
      </c>
      <c r="N127" s="1117"/>
      <c r="O127" s="1117">
        <v>44124</v>
      </c>
      <c r="P127" s="1128" t="s">
        <v>607</v>
      </c>
      <c r="Q127" s="1119" t="s">
        <v>608</v>
      </c>
      <c r="R127" s="1120">
        <v>84</v>
      </c>
      <c r="S127" s="1120">
        <v>84</v>
      </c>
      <c r="U127" s="1127"/>
    </row>
    <row r="128" spans="1:25" s="1122" customFormat="1" ht="27.75" customHeight="1">
      <c r="A128" s="1110"/>
      <c r="B128" s="1111" t="s">
        <v>618</v>
      </c>
      <c r="C128" s="1111"/>
      <c r="D128" s="1113">
        <f t="shared" si="9"/>
        <v>0</v>
      </c>
      <c r="E128" s="1130"/>
      <c r="F128" s="1115"/>
      <c r="G128" s="1114">
        <f t="shared" si="10"/>
        <v>2216</v>
      </c>
      <c r="H128" s="1115"/>
      <c r="I128" s="1115"/>
      <c r="J128" s="1114">
        <v>2216</v>
      </c>
      <c r="K128" s="1116" t="s">
        <v>109</v>
      </c>
      <c r="L128" s="1113">
        <v>60213</v>
      </c>
      <c r="M128" s="1113">
        <v>18573</v>
      </c>
      <c r="N128" s="1117"/>
      <c r="O128" s="1117">
        <v>44124</v>
      </c>
      <c r="P128" s="1128" t="s">
        <v>619</v>
      </c>
      <c r="Q128" s="1119" t="s">
        <v>695</v>
      </c>
      <c r="R128" s="1120">
        <v>85</v>
      </c>
      <c r="S128" s="1120">
        <v>85</v>
      </c>
      <c r="T128" s="1127"/>
      <c r="U128" s="1127"/>
      <c r="V128" s="1134"/>
      <c r="W128" s="1124"/>
      <c r="X128" s="1124"/>
      <c r="Y128" s="1134"/>
    </row>
    <row r="129" spans="1:28" s="1122" customFormat="1" ht="27.75" customHeight="1">
      <c r="A129" s="1110"/>
      <c r="B129" s="1111" t="s">
        <v>669</v>
      </c>
      <c r="C129" s="1111"/>
      <c r="D129" s="1113">
        <f t="shared" si="9"/>
        <v>0</v>
      </c>
      <c r="E129" s="1130"/>
      <c r="F129" s="1115"/>
      <c r="G129" s="1114">
        <f t="shared" si="10"/>
        <v>62623</v>
      </c>
      <c r="H129" s="1115"/>
      <c r="I129" s="1115">
        <v>62623</v>
      </c>
      <c r="J129" s="1114"/>
      <c r="K129" s="1116" t="s">
        <v>611</v>
      </c>
      <c r="L129" s="1113">
        <v>36418</v>
      </c>
      <c r="M129" s="1113">
        <v>21225</v>
      </c>
      <c r="N129" s="1117"/>
      <c r="O129" s="1117">
        <v>44124</v>
      </c>
      <c r="P129" s="1128" t="s">
        <v>664</v>
      </c>
      <c r="Q129" s="1119" t="s">
        <v>696</v>
      </c>
      <c r="R129" s="1120">
        <v>86</v>
      </c>
      <c r="S129" s="1120">
        <v>86</v>
      </c>
    </row>
    <row r="130" spans="1:28" s="1122" customFormat="1" ht="27.75" customHeight="1">
      <c r="A130" s="1110"/>
      <c r="B130" s="1111" t="s">
        <v>697</v>
      </c>
      <c r="C130" s="1114"/>
      <c r="D130" s="1114">
        <f t="shared" si="9"/>
        <v>0</v>
      </c>
      <c r="E130" s="1114"/>
      <c r="F130" s="1114"/>
      <c r="G130" s="1114">
        <f t="shared" si="10"/>
        <v>1105</v>
      </c>
      <c r="H130" s="1114"/>
      <c r="I130" s="1114">
        <v>3</v>
      </c>
      <c r="J130" s="1144">
        <v>1102</v>
      </c>
      <c r="K130" s="1116" t="s">
        <v>626</v>
      </c>
      <c r="L130" s="1113">
        <v>6398</v>
      </c>
      <c r="M130" s="1113">
        <v>3558</v>
      </c>
      <c r="N130" s="1117"/>
      <c r="O130" s="1117">
        <v>44125</v>
      </c>
      <c r="P130" s="1128" t="s">
        <v>619</v>
      </c>
      <c r="Q130" s="1119" t="s">
        <v>698</v>
      </c>
      <c r="R130" s="1120">
        <v>87</v>
      </c>
      <c r="S130" s="1120">
        <v>87</v>
      </c>
      <c r="T130" s="1133"/>
      <c r="U130" s="1133"/>
      <c r="V130" s="1124"/>
      <c r="W130" s="1124"/>
      <c r="X130" s="1124"/>
      <c r="Y130" s="1124"/>
    </row>
    <row r="131" spans="1:28" s="1122" customFormat="1" ht="27.75" customHeight="1">
      <c r="A131" s="1110"/>
      <c r="B131" s="1111" t="s">
        <v>699</v>
      </c>
      <c r="C131" s="1114"/>
      <c r="D131" s="1114">
        <f t="shared" si="9"/>
        <v>0</v>
      </c>
      <c r="E131" s="1114"/>
      <c r="F131" s="1114"/>
      <c r="G131" s="1114">
        <f t="shared" si="10"/>
        <v>1465</v>
      </c>
      <c r="H131" s="1114"/>
      <c r="I131" s="1114"/>
      <c r="J131" s="1144">
        <v>1465</v>
      </c>
      <c r="K131" s="1116" t="s">
        <v>109</v>
      </c>
      <c r="L131" s="1113">
        <v>36711</v>
      </c>
      <c r="M131" s="1113">
        <v>11018</v>
      </c>
      <c r="N131" s="1117"/>
      <c r="O131" s="1117">
        <v>44125</v>
      </c>
      <c r="P131" s="1128" t="s">
        <v>700</v>
      </c>
      <c r="Q131" s="1119" t="s">
        <v>701</v>
      </c>
      <c r="R131" s="1120">
        <v>88</v>
      </c>
      <c r="S131" s="1120">
        <v>88</v>
      </c>
    </row>
    <row r="132" spans="1:28" s="1122" customFormat="1" ht="27.75" customHeight="1">
      <c r="A132" s="1110"/>
      <c r="B132" s="1111" t="s">
        <v>605</v>
      </c>
      <c r="C132" s="1111"/>
      <c r="D132" s="1113">
        <f t="shared" si="9"/>
        <v>282</v>
      </c>
      <c r="E132" s="1130">
        <v>282</v>
      </c>
      <c r="F132" s="1115"/>
      <c r="G132" s="1114">
        <f t="shared" si="10"/>
        <v>2285</v>
      </c>
      <c r="H132" s="1115"/>
      <c r="I132" s="1115">
        <v>826</v>
      </c>
      <c r="J132" s="1114">
        <v>1459</v>
      </c>
      <c r="K132" s="1116" t="s">
        <v>232</v>
      </c>
      <c r="L132" s="1113">
        <v>9807</v>
      </c>
      <c r="M132" s="1113">
        <v>2942</v>
      </c>
      <c r="N132" s="1117"/>
      <c r="O132" s="1117">
        <v>44125</v>
      </c>
      <c r="P132" s="1128" t="s">
        <v>607</v>
      </c>
      <c r="Q132" s="1119" t="s">
        <v>608</v>
      </c>
      <c r="R132" s="1120">
        <v>89</v>
      </c>
      <c r="S132" s="1120">
        <v>89</v>
      </c>
      <c r="U132" s="1127"/>
      <c r="V132" s="1129"/>
      <c r="W132" s="1125"/>
      <c r="X132" s="1125"/>
      <c r="Y132" s="1134"/>
    </row>
    <row r="133" spans="1:28" s="1122" customFormat="1" ht="29.25" customHeight="1">
      <c r="A133" s="1110"/>
      <c r="B133" s="1111" t="s">
        <v>614</v>
      </c>
      <c r="C133" s="1114"/>
      <c r="D133" s="1114">
        <f t="shared" si="9"/>
        <v>0</v>
      </c>
      <c r="E133" s="1114"/>
      <c r="F133" s="1114"/>
      <c r="G133" s="1114">
        <f t="shared" si="10"/>
        <v>0</v>
      </c>
      <c r="H133" s="1114"/>
      <c r="I133" s="1114"/>
      <c r="J133" s="1144"/>
      <c r="K133" s="1116" t="s">
        <v>638</v>
      </c>
      <c r="L133" s="1113">
        <v>29785</v>
      </c>
      <c r="M133" s="1113">
        <v>13224</v>
      </c>
      <c r="N133" s="1117"/>
      <c r="O133" s="1117">
        <v>44125</v>
      </c>
      <c r="P133" s="1128" t="s">
        <v>643</v>
      </c>
      <c r="Q133" s="1119" t="s">
        <v>702</v>
      </c>
      <c r="R133" s="1120">
        <v>90</v>
      </c>
      <c r="S133" s="1120">
        <v>90</v>
      </c>
    </row>
    <row r="134" spans="1:28" s="1122" customFormat="1" ht="27.95" customHeight="1">
      <c r="A134" s="1110"/>
      <c r="B134" s="1111" t="s">
        <v>703</v>
      </c>
      <c r="C134" s="1111"/>
      <c r="D134" s="1113">
        <f t="shared" si="9"/>
        <v>0</v>
      </c>
      <c r="E134" s="1130"/>
      <c r="F134" s="1115"/>
      <c r="G134" s="1114">
        <f t="shared" si="10"/>
        <v>1430</v>
      </c>
      <c r="H134" s="1115"/>
      <c r="I134" s="1115">
        <v>331</v>
      </c>
      <c r="J134" s="1114">
        <v>1099</v>
      </c>
      <c r="K134" s="1116" t="s">
        <v>109</v>
      </c>
      <c r="L134" s="1113">
        <v>47053</v>
      </c>
      <c r="M134" s="1113">
        <v>14551</v>
      </c>
      <c r="N134" s="1117"/>
      <c r="O134" s="1117">
        <v>44125</v>
      </c>
      <c r="P134" s="1128" t="s">
        <v>700</v>
      </c>
      <c r="Q134" s="1119" t="s">
        <v>704</v>
      </c>
      <c r="R134" s="1120">
        <v>91</v>
      </c>
      <c r="S134" s="1120">
        <v>91</v>
      </c>
      <c r="U134" s="1133"/>
      <c r="V134" s="1124"/>
      <c r="W134" s="1125"/>
      <c r="X134" s="1125"/>
      <c r="Y134" s="1125"/>
    </row>
    <row r="135" spans="1:28" s="1122" customFormat="1" ht="27.95" customHeight="1">
      <c r="A135" s="1110"/>
      <c r="B135" s="1111" t="s">
        <v>605</v>
      </c>
      <c r="C135" s="1111"/>
      <c r="D135" s="1113">
        <f t="shared" si="9"/>
        <v>381</v>
      </c>
      <c r="E135" s="1130">
        <v>381</v>
      </c>
      <c r="F135" s="1115"/>
      <c r="G135" s="1114">
        <f t="shared" si="10"/>
        <v>1904</v>
      </c>
      <c r="H135" s="1115"/>
      <c r="I135" s="1115">
        <v>450</v>
      </c>
      <c r="J135" s="1114">
        <v>1454</v>
      </c>
      <c r="K135" s="1116" t="s">
        <v>232</v>
      </c>
      <c r="L135" s="1113">
        <v>9807</v>
      </c>
      <c r="M135" s="1113">
        <v>2942</v>
      </c>
      <c r="N135" s="1117"/>
      <c r="O135" s="1117">
        <v>44126</v>
      </c>
      <c r="P135" s="1128" t="s">
        <v>607</v>
      </c>
      <c r="Q135" s="1119" t="s">
        <v>608</v>
      </c>
      <c r="R135" s="1120">
        <v>92</v>
      </c>
      <c r="S135" s="1120">
        <v>92</v>
      </c>
      <c r="T135" s="1133"/>
      <c r="U135" s="1133"/>
    </row>
    <row r="136" spans="1:28" s="1122" customFormat="1" ht="27.95" customHeight="1">
      <c r="A136" s="1110"/>
      <c r="B136" s="1111" t="s">
        <v>610</v>
      </c>
      <c r="C136" s="1111"/>
      <c r="D136" s="1113">
        <f t="shared" si="9"/>
        <v>0</v>
      </c>
      <c r="E136" s="1130"/>
      <c r="F136" s="1115"/>
      <c r="G136" s="1114">
        <f t="shared" si="10"/>
        <v>26559</v>
      </c>
      <c r="H136" s="1115"/>
      <c r="I136" s="1115">
        <v>26559</v>
      </c>
      <c r="J136" s="1114"/>
      <c r="K136" s="1116" t="s">
        <v>611</v>
      </c>
      <c r="L136" s="1113">
        <v>22627</v>
      </c>
      <c r="M136" s="1113">
        <v>11690</v>
      </c>
      <c r="N136" s="1117"/>
      <c r="O136" s="1117">
        <v>44126</v>
      </c>
      <c r="P136" s="1128" t="s">
        <v>643</v>
      </c>
      <c r="Q136" s="1119" t="s">
        <v>705</v>
      </c>
      <c r="R136" s="1120">
        <v>93</v>
      </c>
      <c r="S136" s="1120">
        <v>93</v>
      </c>
      <c r="T136" s="1137"/>
      <c r="U136" s="1137"/>
      <c r="V136" s="1134"/>
      <c r="W136" s="1125"/>
      <c r="X136" s="1125"/>
      <c r="Y136" s="1134"/>
    </row>
    <row r="137" spans="1:28" s="1122" customFormat="1" ht="27.75" customHeight="1">
      <c r="A137" s="1110"/>
      <c r="B137" s="1111" t="s">
        <v>706</v>
      </c>
      <c r="C137" s="1114"/>
      <c r="D137" s="1114">
        <f t="shared" si="9"/>
        <v>0</v>
      </c>
      <c r="E137" s="1114"/>
      <c r="F137" s="1114"/>
      <c r="G137" s="1114">
        <f t="shared" si="10"/>
        <v>1006</v>
      </c>
      <c r="H137" s="1114"/>
      <c r="I137" s="1114">
        <v>894</v>
      </c>
      <c r="J137" s="1144">
        <v>112</v>
      </c>
      <c r="K137" s="1116" t="s">
        <v>109</v>
      </c>
      <c r="L137" s="1113">
        <v>5554</v>
      </c>
      <c r="M137" s="1113">
        <v>2337</v>
      </c>
      <c r="N137" s="1117"/>
      <c r="O137" s="1117">
        <v>44126</v>
      </c>
      <c r="P137" s="1118" t="s">
        <v>657</v>
      </c>
      <c r="Q137" s="1165" t="s">
        <v>707</v>
      </c>
      <c r="R137" s="1120">
        <v>94</v>
      </c>
      <c r="S137" s="1120">
        <v>94</v>
      </c>
      <c r="AA137" s="1127"/>
      <c r="AB137" s="1127"/>
    </row>
    <row r="138" spans="1:28" s="1122" customFormat="1" ht="27.95" customHeight="1">
      <c r="A138" s="1110"/>
      <c r="B138" s="1111"/>
      <c r="C138" s="1114"/>
      <c r="D138" s="1114">
        <f t="shared" si="9"/>
        <v>0</v>
      </c>
      <c r="E138" s="1114"/>
      <c r="F138" s="1114"/>
      <c r="G138" s="1114">
        <f t="shared" si="10"/>
        <v>0</v>
      </c>
      <c r="H138" s="1114"/>
      <c r="I138" s="1114"/>
      <c r="J138" s="1142"/>
      <c r="K138" s="1116" t="s">
        <v>609</v>
      </c>
      <c r="L138" s="1113"/>
      <c r="M138" s="1113"/>
      <c r="N138" s="1117"/>
      <c r="O138" s="1117"/>
      <c r="P138" s="1128"/>
      <c r="Q138" s="1119"/>
      <c r="R138" s="1120">
        <v>95</v>
      </c>
      <c r="S138" s="1120">
        <v>95</v>
      </c>
      <c r="T138" s="1137"/>
      <c r="V138" s="1134"/>
      <c r="W138" s="1125"/>
      <c r="X138" s="1125"/>
      <c r="Y138" s="1134"/>
      <c r="AA138" s="1127"/>
      <c r="AB138" s="1127"/>
    </row>
    <row r="139" spans="1:28" s="1122" customFormat="1" ht="27.95" customHeight="1">
      <c r="A139" s="1110"/>
      <c r="B139" s="1111" t="s">
        <v>605</v>
      </c>
      <c r="C139" s="1111"/>
      <c r="D139" s="1114">
        <f t="shared" si="9"/>
        <v>247</v>
      </c>
      <c r="E139" s="1114">
        <v>247</v>
      </c>
      <c r="F139" s="1114"/>
      <c r="G139" s="1114">
        <f t="shared" si="10"/>
        <v>72</v>
      </c>
      <c r="H139" s="1114"/>
      <c r="I139" s="1114">
        <v>72</v>
      </c>
      <c r="J139" s="1144"/>
      <c r="K139" s="1116" t="s">
        <v>232</v>
      </c>
      <c r="L139" s="1113">
        <v>5119</v>
      </c>
      <c r="M139" s="1113">
        <v>1899</v>
      </c>
      <c r="N139" s="1117"/>
      <c r="O139" s="1117">
        <v>44126</v>
      </c>
      <c r="P139" s="1128" t="s">
        <v>607</v>
      </c>
      <c r="Q139" s="1119" t="s">
        <v>708</v>
      </c>
      <c r="R139" s="1120">
        <v>96</v>
      </c>
      <c r="S139" s="1120">
        <v>96</v>
      </c>
      <c r="V139" s="1124"/>
      <c r="W139" s="1124"/>
      <c r="X139" s="1124"/>
      <c r="Y139" s="1124"/>
      <c r="AA139" s="1127"/>
      <c r="AB139" s="1127"/>
    </row>
    <row r="140" spans="1:28" s="1122" customFormat="1" ht="27.95" customHeight="1">
      <c r="A140" s="1110"/>
      <c r="B140" s="1111" t="s">
        <v>610</v>
      </c>
      <c r="C140" s="1114"/>
      <c r="D140" s="1114">
        <f t="shared" si="9"/>
        <v>0</v>
      </c>
      <c r="E140" s="1114"/>
      <c r="F140" s="1114"/>
      <c r="G140" s="1114">
        <f t="shared" si="10"/>
        <v>19787</v>
      </c>
      <c r="H140" s="1114"/>
      <c r="I140" s="1114">
        <v>19787</v>
      </c>
      <c r="J140" s="1144"/>
      <c r="K140" s="1116" t="s">
        <v>611</v>
      </c>
      <c r="L140" s="1113">
        <v>11570</v>
      </c>
      <c r="M140" s="1113">
        <v>6052</v>
      </c>
      <c r="N140" s="1117"/>
      <c r="O140" s="1117">
        <v>44126</v>
      </c>
      <c r="P140" s="1128" t="s">
        <v>709</v>
      </c>
      <c r="Q140" s="1119" t="s">
        <v>710</v>
      </c>
      <c r="R140" s="1120">
        <v>97</v>
      </c>
      <c r="S140" s="1120">
        <v>97</v>
      </c>
      <c r="V140" s="1134"/>
      <c r="W140" s="1124"/>
      <c r="X140" s="1124"/>
      <c r="Y140" s="1129"/>
    </row>
    <row r="141" spans="1:28" s="1122" customFormat="1" ht="27.95" customHeight="1">
      <c r="A141" s="1110"/>
      <c r="B141" s="1111" t="s">
        <v>610</v>
      </c>
      <c r="C141" s="1111"/>
      <c r="D141" s="1113">
        <f t="shared" si="9"/>
        <v>0</v>
      </c>
      <c r="E141" s="1130"/>
      <c r="F141" s="1115"/>
      <c r="G141" s="1114">
        <f t="shared" si="10"/>
        <v>7668</v>
      </c>
      <c r="H141" s="1114"/>
      <c r="I141" s="1115">
        <v>7668</v>
      </c>
      <c r="J141" s="1114"/>
      <c r="K141" s="1116" t="s">
        <v>611</v>
      </c>
      <c r="L141" s="1113">
        <v>5554</v>
      </c>
      <c r="M141" s="1113">
        <v>2337</v>
      </c>
      <c r="N141" s="1117"/>
      <c r="O141" s="1117">
        <v>44127</v>
      </c>
      <c r="P141" s="1128" t="s">
        <v>711</v>
      </c>
      <c r="Q141" s="1119" t="s">
        <v>712</v>
      </c>
      <c r="R141" s="1120">
        <v>98</v>
      </c>
      <c r="S141" s="1120">
        <v>98</v>
      </c>
      <c r="V141" s="1124"/>
      <c r="W141" s="1124"/>
      <c r="X141" s="1124"/>
      <c r="Y141" s="1124"/>
    </row>
    <row r="142" spans="1:28" s="1122" customFormat="1" ht="27.75" customHeight="1">
      <c r="A142" s="1110"/>
      <c r="B142" s="1111"/>
      <c r="C142" s="1114"/>
      <c r="D142" s="1114">
        <f t="shared" si="9"/>
        <v>0</v>
      </c>
      <c r="E142" s="1114"/>
      <c r="F142" s="1114"/>
      <c r="G142" s="1114">
        <f t="shared" si="10"/>
        <v>0</v>
      </c>
      <c r="H142" s="1114"/>
      <c r="I142" s="1114"/>
      <c r="J142" s="1144"/>
      <c r="K142" s="1116" t="s">
        <v>609</v>
      </c>
      <c r="L142" s="1113"/>
      <c r="M142" s="1113"/>
      <c r="N142" s="1117"/>
      <c r="O142" s="1117"/>
      <c r="P142" s="1128"/>
      <c r="Q142" s="1119"/>
      <c r="R142" s="1120">
        <v>99</v>
      </c>
      <c r="S142" s="1120">
        <v>99</v>
      </c>
      <c r="T142" s="1133"/>
      <c r="U142" s="1133"/>
    </row>
    <row r="143" spans="1:28" s="1122" customFormat="1" ht="27.95" customHeight="1">
      <c r="A143" s="1110"/>
      <c r="B143" s="1111" t="s">
        <v>605</v>
      </c>
      <c r="C143" s="1114"/>
      <c r="D143" s="1114">
        <f t="shared" si="9"/>
        <v>0</v>
      </c>
      <c r="E143" s="1114"/>
      <c r="F143" s="1114"/>
      <c r="G143" s="1114">
        <f t="shared" si="10"/>
        <v>2837</v>
      </c>
      <c r="H143" s="1114"/>
      <c r="I143" s="1114">
        <v>915</v>
      </c>
      <c r="J143" s="1144">
        <v>1922</v>
      </c>
      <c r="K143" s="1116" t="s">
        <v>232</v>
      </c>
      <c r="L143" s="1113">
        <v>7363</v>
      </c>
      <c r="M143" s="1113">
        <v>2209</v>
      </c>
      <c r="N143" s="1117"/>
      <c r="O143" s="1117">
        <v>44127</v>
      </c>
      <c r="P143" s="1128" t="s">
        <v>460</v>
      </c>
      <c r="Q143" s="1119" t="s">
        <v>631</v>
      </c>
      <c r="R143" s="1120">
        <v>100</v>
      </c>
      <c r="S143" s="1120">
        <v>100</v>
      </c>
      <c r="T143" s="1133"/>
      <c r="U143" s="1133"/>
      <c r="V143" s="1125"/>
      <c r="W143" s="1166"/>
      <c r="X143" s="1124"/>
      <c r="Y143" s="1134"/>
    </row>
    <row r="144" spans="1:28" s="1122" customFormat="1" ht="27.95" customHeight="1">
      <c r="A144" s="1110"/>
      <c r="B144" s="1111"/>
      <c r="C144" s="1114"/>
      <c r="D144" s="1114">
        <f t="shared" si="9"/>
        <v>0</v>
      </c>
      <c r="E144" s="1114"/>
      <c r="F144" s="1114"/>
      <c r="G144" s="1114">
        <f t="shared" si="10"/>
        <v>0</v>
      </c>
      <c r="H144" s="1114"/>
      <c r="I144" s="1114"/>
      <c r="J144" s="1144"/>
      <c r="K144" s="1116" t="s">
        <v>609</v>
      </c>
      <c r="L144" s="1113"/>
      <c r="M144" s="1113"/>
      <c r="N144" s="1117"/>
      <c r="O144" s="1117"/>
      <c r="P144" s="1128"/>
      <c r="Q144" s="1119"/>
      <c r="R144" s="1120">
        <v>101</v>
      </c>
      <c r="S144" s="1120">
        <v>101</v>
      </c>
      <c r="T144" s="1137"/>
      <c r="U144" s="1133"/>
      <c r="V144" s="1134"/>
      <c r="W144" s="1124"/>
      <c r="X144" s="1124"/>
      <c r="Y144" s="1129"/>
    </row>
    <row r="145" spans="1:25" s="1122" customFormat="1" ht="27.75" customHeight="1">
      <c r="A145" s="1110"/>
      <c r="B145" s="1111" t="s">
        <v>625</v>
      </c>
      <c r="C145" s="1111"/>
      <c r="D145" s="1113">
        <f t="shared" si="9"/>
        <v>0</v>
      </c>
      <c r="E145" s="1130"/>
      <c r="F145" s="1115"/>
      <c r="G145" s="1114">
        <f t="shared" si="10"/>
        <v>394</v>
      </c>
      <c r="H145" s="1114"/>
      <c r="I145" s="1114"/>
      <c r="J145" s="1114">
        <v>394</v>
      </c>
      <c r="K145" s="1116" t="s">
        <v>626</v>
      </c>
      <c r="L145" s="1113">
        <v>2181</v>
      </c>
      <c r="M145" s="1113">
        <v>1113</v>
      </c>
      <c r="N145" s="1117"/>
      <c r="O145" s="1117">
        <v>44128</v>
      </c>
      <c r="P145" s="1128" t="s">
        <v>456</v>
      </c>
      <c r="Q145" s="1119" t="s">
        <v>713</v>
      </c>
      <c r="R145" s="1120">
        <v>102</v>
      </c>
      <c r="S145" s="1120">
        <v>102</v>
      </c>
    </row>
    <row r="146" spans="1:25" s="1122" customFormat="1" ht="34.5" customHeight="1">
      <c r="A146" s="1110"/>
      <c r="B146" s="1111" t="s">
        <v>605</v>
      </c>
      <c r="C146" s="1114"/>
      <c r="D146" s="1114">
        <f t="shared" si="9"/>
        <v>0</v>
      </c>
      <c r="E146" s="1114"/>
      <c r="F146" s="1114"/>
      <c r="G146" s="1114">
        <f t="shared" si="10"/>
        <v>2239</v>
      </c>
      <c r="H146" s="1114"/>
      <c r="I146" s="1114">
        <v>823</v>
      </c>
      <c r="J146" s="1144">
        <v>1416</v>
      </c>
      <c r="K146" s="1116" t="s">
        <v>232</v>
      </c>
      <c r="L146" s="1113">
        <v>9807</v>
      </c>
      <c r="M146" s="1113">
        <v>2942</v>
      </c>
      <c r="N146" s="1117"/>
      <c r="O146" s="1117">
        <v>44128</v>
      </c>
      <c r="P146" s="1128" t="s">
        <v>607</v>
      </c>
      <c r="Q146" s="1119" t="s">
        <v>608</v>
      </c>
      <c r="R146" s="1120">
        <v>103</v>
      </c>
      <c r="S146" s="1120">
        <v>103</v>
      </c>
      <c r="T146" s="1133"/>
      <c r="U146" s="1133"/>
      <c r="V146" s="1124"/>
      <c r="W146" s="1124"/>
      <c r="X146" s="1124"/>
      <c r="Y146" s="1124"/>
    </row>
    <row r="147" spans="1:25" s="1122" customFormat="1" ht="27.95" customHeight="1">
      <c r="A147" s="1110"/>
      <c r="B147" s="1111"/>
      <c r="C147" s="1111"/>
      <c r="D147" s="1113">
        <f t="shared" si="9"/>
        <v>0</v>
      </c>
      <c r="E147" s="1130"/>
      <c r="F147" s="1115"/>
      <c r="G147" s="1114">
        <f t="shared" si="10"/>
        <v>0</v>
      </c>
      <c r="H147" s="1115"/>
      <c r="I147" s="1114"/>
      <c r="J147" s="1114"/>
      <c r="K147" s="1116" t="s">
        <v>617</v>
      </c>
      <c r="L147" s="1113"/>
      <c r="M147" s="1113"/>
      <c r="N147" s="1117"/>
      <c r="O147" s="1117"/>
      <c r="P147" s="1128"/>
      <c r="Q147" s="1119"/>
      <c r="R147" s="1120">
        <v>104</v>
      </c>
      <c r="S147" s="1120">
        <v>104</v>
      </c>
      <c r="T147" s="1137"/>
    </row>
    <row r="148" spans="1:25" s="1122" customFormat="1" ht="27.75" customHeight="1">
      <c r="A148" s="1110"/>
      <c r="B148" s="1111" t="s">
        <v>605</v>
      </c>
      <c r="C148" s="1114"/>
      <c r="D148" s="1114">
        <f t="shared" si="9"/>
        <v>0</v>
      </c>
      <c r="E148" s="1114"/>
      <c r="F148" s="1114"/>
      <c r="G148" s="1114">
        <f t="shared" si="10"/>
        <v>1921</v>
      </c>
      <c r="H148" s="1114"/>
      <c r="I148" s="1114"/>
      <c r="J148" s="1144">
        <v>1921</v>
      </c>
      <c r="K148" s="1116" t="s">
        <v>232</v>
      </c>
      <c r="L148" s="1113">
        <v>7363</v>
      </c>
      <c r="M148" s="1113">
        <v>2209</v>
      </c>
      <c r="N148" s="1117"/>
      <c r="O148" s="1117">
        <v>44129</v>
      </c>
      <c r="P148" s="1128" t="s">
        <v>460</v>
      </c>
      <c r="Q148" s="1119" t="s">
        <v>631</v>
      </c>
      <c r="R148" s="1120">
        <v>105</v>
      </c>
      <c r="S148" s="1120">
        <v>105</v>
      </c>
      <c r="W148" s="1127"/>
    </row>
    <row r="149" spans="1:25" s="1122" customFormat="1" ht="27.95" customHeight="1">
      <c r="A149" s="1110"/>
      <c r="B149" s="1111"/>
      <c r="C149" s="1114"/>
      <c r="D149" s="1114">
        <f t="shared" si="9"/>
        <v>0</v>
      </c>
      <c r="E149" s="1114"/>
      <c r="F149" s="1114"/>
      <c r="G149" s="1114">
        <f t="shared" si="10"/>
        <v>0</v>
      </c>
      <c r="H149" s="1114"/>
      <c r="I149" s="1114"/>
      <c r="J149" s="1144"/>
      <c r="K149" s="1116" t="s">
        <v>609</v>
      </c>
      <c r="L149" s="1113"/>
      <c r="M149" s="1113"/>
      <c r="N149" s="1117"/>
      <c r="O149" s="1117"/>
      <c r="P149" s="1128"/>
      <c r="Q149" s="1119"/>
      <c r="R149" s="1120">
        <v>106</v>
      </c>
      <c r="S149" s="1120">
        <v>106</v>
      </c>
      <c r="V149" s="1125"/>
      <c r="W149" s="1125"/>
      <c r="X149" s="1125"/>
      <c r="Y149" s="1134"/>
    </row>
    <row r="150" spans="1:25" s="1122" customFormat="1" ht="27.95" customHeight="1">
      <c r="A150" s="1110"/>
      <c r="B150" s="1111" t="s">
        <v>610</v>
      </c>
      <c r="C150" s="1114"/>
      <c r="D150" s="1114">
        <f t="shared" si="9"/>
        <v>0</v>
      </c>
      <c r="E150" s="1114"/>
      <c r="F150" s="1114"/>
      <c r="G150" s="1114">
        <f t="shared" si="10"/>
        <v>3053</v>
      </c>
      <c r="H150" s="1114"/>
      <c r="I150" s="1114">
        <v>3053</v>
      </c>
      <c r="J150" s="1144"/>
      <c r="K150" s="1116" t="s">
        <v>611</v>
      </c>
      <c r="L150" s="1113">
        <v>7232</v>
      </c>
      <c r="M150" s="1113">
        <v>3643</v>
      </c>
      <c r="N150" s="1117"/>
      <c r="O150" s="1117">
        <v>44129</v>
      </c>
      <c r="P150" s="1128" t="s">
        <v>714</v>
      </c>
      <c r="Q150" s="1119" t="s">
        <v>715</v>
      </c>
      <c r="R150" s="1120">
        <v>107</v>
      </c>
      <c r="S150" s="1120">
        <v>107</v>
      </c>
      <c r="V150" s="1124"/>
      <c r="W150" s="1124"/>
      <c r="X150" s="1124"/>
      <c r="Y150" s="1124"/>
    </row>
    <row r="151" spans="1:25" s="1122" customFormat="1" ht="27.75" customHeight="1" thickBot="1">
      <c r="A151" s="1110"/>
      <c r="B151" s="1111" t="s">
        <v>716</v>
      </c>
      <c r="C151" s="1114"/>
      <c r="D151" s="1114">
        <f t="shared" si="9"/>
        <v>0</v>
      </c>
      <c r="E151" s="1114"/>
      <c r="F151" s="1114"/>
      <c r="G151" s="1114">
        <f t="shared" si="10"/>
        <v>544</v>
      </c>
      <c r="H151" s="1114"/>
      <c r="I151" s="1114"/>
      <c r="J151" s="1144">
        <v>544</v>
      </c>
      <c r="K151" s="1116" t="s">
        <v>109</v>
      </c>
      <c r="L151" s="1113">
        <v>60065</v>
      </c>
      <c r="M151" s="1113">
        <v>18543</v>
      </c>
      <c r="N151" s="1117"/>
      <c r="O151" s="1117">
        <v>44130</v>
      </c>
      <c r="P151" s="1128" t="s">
        <v>629</v>
      </c>
      <c r="Q151" s="1119" t="s">
        <v>717</v>
      </c>
      <c r="R151" s="1120">
        <v>108</v>
      </c>
      <c r="S151" s="1120">
        <v>108</v>
      </c>
      <c r="T151" s="1133"/>
      <c r="U151" s="1133"/>
      <c r="V151" s="1123"/>
      <c r="W151" s="1124"/>
      <c r="X151" s="1124"/>
      <c r="Y151" s="1134"/>
    </row>
    <row r="152" spans="1:25" s="1134" customFormat="1" ht="27.95" customHeight="1" thickTop="1" thickBot="1">
      <c r="A152" s="1148"/>
      <c r="B152" s="1149"/>
      <c r="C152" s="1149"/>
      <c r="D152" s="1150">
        <f t="shared" ref="D152:L152" si="11">SUM(D125:D151)</f>
        <v>1233</v>
      </c>
      <c r="E152" s="1150">
        <f t="shared" si="11"/>
        <v>1233</v>
      </c>
      <c r="F152" s="1150">
        <f t="shared" si="11"/>
        <v>0</v>
      </c>
      <c r="G152" s="1150">
        <f t="shared" si="11"/>
        <v>143442</v>
      </c>
      <c r="H152" s="1150">
        <f t="shared" si="11"/>
        <v>0</v>
      </c>
      <c r="I152" s="1150">
        <f t="shared" si="11"/>
        <v>125195</v>
      </c>
      <c r="J152" s="1150">
        <f t="shared" si="11"/>
        <v>18247</v>
      </c>
      <c r="K152" s="1150">
        <f t="shared" si="11"/>
        <v>0</v>
      </c>
      <c r="L152" s="1150">
        <f t="shared" si="11"/>
        <v>397797</v>
      </c>
      <c r="M152" s="1150">
        <f>SUM(M125:M151)</f>
        <v>148158</v>
      </c>
      <c r="N152" s="1151"/>
      <c r="O152" s="1151"/>
      <c r="P152" s="1152"/>
      <c r="Q152" s="1153"/>
      <c r="R152" s="1150"/>
      <c r="S152" s="1168"/>
      <c r="U152" s="1156"/>
    </row>
    <row r="153" spans="1:25" s="1134" customFormat="1" ht="27.95" customHeight="1" thickTop="1">
      <c r="A153" s="1171"/>
      <c r="B153" s="1172"/>
      <c r="C153" s="1172"/>
      <c r="D153" s="1124"/>
      <c r="E153" s="1124"/>
      <c r="F153" s="1124"/>
      <c r="G153" s="1124"/>
      <c r="H153" s="1124"/>
      <c r="I153" s="1124"/>
      <c r="J153" s="1124"/>
      <c r="K153" s="1124"/>
      <c r="L153" s="1124"/>
      <c r="M153" s="1124"/>
      <c r="N153" s="1173"/>
      <c r="O153" s="1173"/>
      <c r="P153" s="1174"/>
      <c r="Q153" s="1175"/>
      <c r="R153" s="1124"/>
      <c r="S153" s="1124"/>
      <c r="U153" s="1156"/>
    </row>
    <row r="154" spans="1:25" s="1134" customFormat="1" ht="27.95" customHeight="1">
      <c r="A154" s="1157"/>
      <c r="B154" s="1158"/>
      <c r="C154" s="1158"/>
      <c r="D154" s="1159"/>
      <c r="E154" s="1159"/>
      <c r="F154" s="1159"/>
      <c r="G154" s="1159"/>
      <c r="H154" s="1159"/>
      <c r="I154" s="1159"/>
      <c r="J154" s="1159"/>
      <c r="K154" s="1159"/>
      <c r="L154" s="1159"/>
      <c r="M154" s="1159"/>
      <c r="N154" s="1162"/>
      <c r="O154" s="1162"/>
      <c r="P154" s="1163"/>
      <c r="Q154" s="1164"/>
      <c r="R154" s="1159"/>
      <c r="S154" s="1159"/>
      <c r="T154" s="1155"/>
      <c r="U154" s="1156"/>
    </row>
    <row r="155" spans="1:25" s="1134" customFormat="1" ht="27.95" customHeight="1">
      <c r="A155" s="1157"/>
      <c r="B155" s="1158"/>
      <c r="C155" s="1158"/>
      <c r="D155" s="1159"/>
      <c r="E155" s="1159"/>
      <c r="F155" s="1159"/>
      <c r="G155" s="1159"/>
      <c r="H155" s="1159"/>
      <c r="I155" s="1159"/>
      <c r="J155" s="1159"/>
      <c r="K155" s="1159"/>
      <c r="L155" s="1159"/>
      <c r="M155" s="1159"/>
      <c r="N155" s="1162"/>
      <c r="O155" s="1162"/>
      <c r="P155" s="1163"/>
      <c r="Q155" s="1164"/>
      <c r="R155" s="1159"/>
      <c r="S155" s="1159"/>
      <c r="T155" s="1155"/>
      <c r="U155" s="1156"/>
    </row>
    <row r="156" spans="1:25" s="1134" customFormat="1" ht="27.95" customHeight="1">
      <c r="A156" s="1157"/>
      <c r="B156" s="1158"/>
      <c r="C156" s="1158"/>
      <c r="D156" s="1159"/>
      <c r="E156" s="1159"/>
      <c r="F156" s="1159"/>
      <c r="G156" s="1159"/>
      <c r="H156" s="1159"/>
      <c r="I156" s="1159"/>
      <c r="J156" s="1159"/>
      <c r="K156" s="1159"/>
      <c r="L156" s="1159"/>
      <c r="M156" s="1159"/>
      <c r="N156" s="1162"/>
      <c r="O156" s="1162"/>
      <c r="P156" s="1163"/>
      <c r="Q156" s="1164"/>
      <c r="R156" s="1159"/>
      <c r="S156" s="1159"/>
      <c r="T156" s="1155"/>
      <c r="U156" s="1156"/>
    </row>
    <row r="157" spans="1:25" ht="34.5">
      <c r="A157" s="1030" t="s">
        <v>569</v>
      </c>
      <c r="B157" s="1031"/>
      <c r="C157" s="1031"/>
      <c r="D157" s="1032"/>
      <c r="E157" s="1033" t="s">
        <v>570</v>
      </c>
      <c r="F157" s="1034"/>
      <c r="G157" s="1034"/>
      <c r="H157" s="1035"/>
      <c r="I157" s="1035"/>
      <c r="J157" s="1035"/>
      <c r="K157" s="1036"/>
      <c r="L157" s="1035"/>
      <c r="M157" s="1037"/>
      <c r="Q157" s="1041" t="s">
        <v>571</v>
      </c>
      <c r="R157" s="1042"/>
      <c r="S157" s="1043"/>
      <c r="T157" s="1044"/>
    </row>
    <row r="158" spans="1:25" ht="34.5" customHeight="1">
      <c r="A158" s="1030" t="s">
        <v>572</v>
      </c>
      <c r="B158" s="1031"/>
      <c r="C158" s="1047"/>
      <c r="D158" s="1048"/>
      <c r="E158" s="1049" t="s">
        <v>632</v>
      </c>
      <c r="F158" s="1050"/>
      <c r="G158" s="1051"/>
      <c r="H158" s="1051"/>
      <c r="I158" s="1051"/>
      <c r="J158" s="1051"/>
      <c r="K158" s="1036"/>
      <c r="L158" s="1035"/>
      <c r="M158" s="1037"/>
      <c r="Q158" s="1052" t="s">
        <v>574</v>
      </c>
      <c r="R158" s="1053"/>
      <c r="T158" s="1044"/>
    </row>
    <row r="159" spans="1:25" ht="27.75" thickBot="1">
      <c r="A159" s="1054" t="s">
        <v>718</v>
      </c>
      <c r="B159" s="1031"/>
      <c r="C159" s="1031"/>
      <c r="D159" s="1048"/>
      <c r="E159" s="1055" t="s">
        <v>719</v>
      </c>
      <c r="F159" s="1034"/>
      <c r="G159" s="1034"/>
      <c r="H159" s="1035"/>
      <c r="I159" s="1035"/>
      <c r="J159" s="1035"/>
      <c r="K159" s="1036"/>
      <c r="L159" s="1035"/>
      <c r="M159" s="1035"/>
      <c r="Q159" s="1056" t="s">
        <v>720</v>
      </c>
      <c r="R159" s="1053"/>
      <c r="T159" s="1044"/>
    </row>
    <row r="160" spans="1:25" ht="27.95" customHeight="1" thickTop="1">
      <c r="A160" s="1057"/>
      <c r="B160" s="1058"/>
      <c r="C160" s="1058"/>
      <c r="D160" s="1059" t="s">
        <v>33</v>
      </c>
      <c r="E160" s="1060" t="s">
        <v>578</v>
      </c>
      <c r="F160" s="1060"/>
      <c r="G160" s="1061" t="s">
        <v>579</v>
      </c>
      <c r="H160" s="1263" t="s">
        <v>53</v>
      </c>
      <c r="I160" s="1264"/>
      <c r="J160" s="1263" t="s">
        <v>580</v>
      </c>
      <c r="K160" s="1265"/>
      <c r="L160" s="1062"/>
      <c r="M160" s="1062"/>
      <c r="N160" s="1063"/>
      <c r="O160" s="1064"/>
      <c r="P160" s="1065"/>
      <c r="Q160" s="1066"/>
      <c r="R160" s="1067"/>
      <c r="S160" s="1068"/>
      <c r="T160" s="1044"/>
    </row>
    <row r="161" spans="1:25" ht="21" customHeight="1">
      <c r="A161" s="1069"/>
      <c r="B161" s="1070"/>
      <c r="C161" s="1071"/>
      <c r="D161" s="1072" t="s">
        <v>581</v>
      </c>
      <c r="E161" s="1258" t="s">
        <v>26</v>
      </c>
      <c r="F161" s="1258"/>
      <c r="G161" s="1073" t="s">
        <v>582</v>
      </c>
      <c r="H161" s="1259" t="s">
        <v>583</v>
      </c>
      <c r="I161" s="1260"/>
      <c r="J161" s="1261" t="s">
        <v>584</v>
      </c>
      <c r="K161" s="1262"/>
      <c r="L161" s="1074" t="s">
        <v>585</v>
      </c>
      <c r="M161" s="1074" t="s">
        <v>585</v>
      </c>
      <c r="N161" s="1075"/>
      <c r="O161" s="1076"/>
      <c r="P161" s="1077"/>
      <c r="Q161" s="1078" t="s">
        <v>586</v>
      </c>
      <c r="R161" s="1079"/>
      <c r="S161" s="1080"/>
      <c r="T161" s="1044"/>
    </row>
    <row r="162" spans="1:25" ht="21" customHeight="1">
      <c r="A162" s="1081" t="s">
        <v>587</v>
      </c>
      <c r="B162" s="1082" t="s">
        <v>588</v>
      </c>
      <c r="C162" s="1083" t="s">
        <v>589</v>
      </c>
      <c r="D162" s="1084" t="s">
        <v>25</v>
      </c>
      <c r="E162" s="1085" t="s">
        <v>15</v>
      </c>
      <c r="F162" s="1085" t="s">
        <v>16</v>
      </c>
      <c r="G162" s="1086" t="s">
        <v>120</v>
      </c>
      <c r="H162" s="1087" t="s">
        <v>57</v>
      </c>
      <c r="I162" s="1088" t="s">
        <v>37</v>
      </c>
      <c r="J162" s="1089" t="s">
        <v>590</v>
      </c>
      <c r="K162" s="1090" t="s">
        <v>591</v>
      </c>
      <c r="L162" s="1074" t="s">
        <v>592</v>
      </c>
      <c r="M162" s="1091" t="s">
        <v>593</v>
      </c>
      <c r="N162" s="1092" t="s">
        <v>594</v>
      </c>
      <c r="O162" s="1093" t="s">
        <v>595</v>
      </c>
      <c r="P162" s="1094" t="s">
        <v>596</v>
      </c>
      <c r="Q162" s="1095"/>
      <c r="R162" s="1096" t="s">
        <v>387</v>
      </c>
      <c r="S162" s="1097" t="s">
        <v>597</v>
      </c>
      <c r="T162" s="1044"/>
    </row>
    <row r="163" spans="1:25" ht="22.5" customHeight="1" thickBot="1">
      <c r="A163" s="1098"/>
      <c r="B163" s="1099" t="s">
        <v>598</v>
      </c>
      <c r="C163" s="1099" t="s">
        <v>599</v>
      </c>
      <c r="D163" s="1099" t="s">
        <v>26</v>
      </c>
      <c r="E163" s="1100" t="s">
        <v>600</v>
      </c>
      <c r="F163" s="1101" t="s">
        <v>24</v>
      </c>
      <c r="G163" s="1099" t="s">
        <v>601</v>
      </c>
      <c r="H163" s="1102"/>
      <c r="I163" s="1103"/>
      <c r="J163" s="1104"/>
      <c r="K163" s="1103"/>
      <c r="L163" s="1105"/>
      <c r="M163" s="1104"/>
      <c r="N163" s="1106" t="s">
        <v>602</v>
      </c>
      <c r="O163" s="1107" t="s">
        <v>24</v>
      </c>
      <c r="P163" s="1108" t="s">
        <v>603</v>
      </c>
      <c r="Q163" s="1100" t="s">
        <v>604</v>
      </c>
      <c r="R163" s="1101" t="s">
        <v>83</v>
      </c>
      <c r="S163" s="1109"/>
      <c r="T163" s="1044"/>
    </row>
    <row r="164" spans="1:25" s="1122" customFormat="1" ht="27.95" customHeight="1" thickTop="1">
      <c r="A164" s="1110"/>
      <c r="B164" s="1111" t="s">
        <v>610</v>
      </c>
      <c r="C164" s="1111"/>
      <c r="D164" s="1113">
        <f t="shared" ref="D164:D192" si="12">E164+F164</f>
        <v>0</v>
      </c>
      <c r="E164" s="1130"/>
      <c r="F164" s="1115"/>
      <c r="G164" s="1114">
        <f t="shared" ref="G164:G192" si="13">SUM(H164:J164)</f>
        <v>2552</v>
      </c>
      <c r="H164" s="1115"/>
      <c r="I164" s="1115">
        <v>2552</v>
      </c>
      <c r="J164" s="1114"/>
      <c r="K164" s="1116" t="s">
        <v>611</v>
      </c>
      <c r="L164" s="1113">
        <v>12082</v>
      </c>
      <c r="M164" s="1113">
        <v>6319</v>
      </c>
      <c r="N164" s="1117"/>
      <c r="O164" s="1117">
        <v>44130</v>
      </c>
      <c r="P164" s="1128" t="s">
        <v>721</v>
      </c>
      <c r="Q164" s="1119" t="s">
        <v>722</v>
      </c>
      <c r="R164" s="1120">
        <v>109</v>
      </c>
      <c r="S164" s="1176">
        <v>109</v>
      </c>
      <c r="T164" s="1137"/>
      <c r="U164" s="1127"/>
      <c r="V164" s="1129"/>
      <c r="W164" s="1166"/>
      <c r="X164" s="1125"/>
      <c r="Y164" s="1134"/>
    </row>
    <row r="165" spans="1:25" s="1122" customFormat="1" ht="27.95" customHeight="1">
      <c r="A165" s="1110"/>
      <c r="B165" s="1111" t="s">
        <v>605</v>
      </c>
      <c r="C165" s="1114"/>
      <c r="D165" s="1114">
        <f t="shared" si="12"/>
        <v>387</v>
      </c>
      <c r="E165" s="1114">
        <v>387</v>
      </c>
      <c r="F165" s="1114"/>
      <c r="G165" s="1114">
        <f t="shared" si="13"/>
        <v>2223</v>
      </c>
      <c r="H165" s="1114"/>
      <c r="I165" s="1114">
        <v>762</v>
      </c>
      <c r="J165" s="1144">
        <v>1461</v>
      </c>
      <c r="K165" s="1116" t="s">
        <v>232</v>
      </c>
      <c r="L165" s="1113">
        <v>9807</v>
      </c>
      <c r="M165" s="1113">
        <v>2942</v>
      </c>
      <c r="N165" s="1117"/>
      <c r="O165" s="1117">
        <v>44130</v>
      </c>
      <c r="P165" s="1128" t="s">
        <v>607</v>
      </c>
      <c r="Q165" s="1119" t="s">
        <v>608</v>
      </c>
      <c r="R165" s="1120">
        <v>110</v>
      </c>
      <c r="S165" s="1120">
        <v>110</v>
      </c>
      <c r="T165" s="1137"/>
      <c r="U165" s="1127"/>
      <c r="V165" s="1129"/>
      <c r="W165" s="1166"/>
      <c r="X165" s="1125"/>
      <c r="Y165" s="1134"/>
    </row>
    <row r="166" spans="1:25" s="1122" customFormat="1" ht="27.95" customHeight="1">
      <c r="A166" s="1110"/>
      <c r="B166" s="1111" t="s">
        <v>723</v>
      </c>
      <c r="C166" s="1114"/>
      <c r="D166" s="1114">
        <f t="shared" si="12"/>
        <v>0</v>
      </c>
      <c r="E166" s="1114"/>
      <c r="F166" s="1114"/>
      <c r="G166" s="1114">
        <f t="shared" si="13"/>
        <v>0</v>
      </c>
      <c r="H166" s="1114"/>
      <c r="I166" s="1114"/>
      <c r="J166" s="1144"/>
      <c r="K166" s="1116" t="s">
        <v>655</v>
      </c>
      <c r="L166" s="1113">
        <v>4050</v>
      </c>
      <c r="M166" s="1113">
        <v>2037</v>
      </c>
      <c r="N166" s="1117"/>
      <c r="O166" s="1117">
        <v>44130</v>
      </c>
      <c r="P166" s="1128" t="s">
        <v>724</v>
      </c>
      <c r="Q166" s="1119" t="s">
        <v>725</v>
      </c>
      <c r="R166" s="1120">
        <v>111</v>
      </c>
      <c r="S166" s="1120">
        <v>111</v>
      </c>
      <c r="T166" s="1137"/>
      <c r="U166" s="1127"/>
      <c r="V166" s="1129"/>
      <c r="W166" s="1166"/>
      <c r="X166" s="1125"/>
      <c r="Y166" s="1134"/>
    </row>
    <row r="167" spans="1:25" s="1122" customFormat="1" ht="27.95" customHeight="1">
      <c r="A167" s="1110"/>
      <c r="B167" s="1111" t="s">
        <v>678</v>
      </c>
      <c r="C167" s="1114"/>
      <c r="D167" s="1114">
        <f t="shared" si="12"/>
        <v>0</v>
      </c>
      <c r="E167" s="1114"/>
      <c r="F167" s="1114"/>
      <c r="G167" s="1114">
        <f t="shared" si="13"/>
        <v>9056</v>
      </c>
      <c r="H167" s="1114"/>
      <c r="I167" s="1114"/>
      <c r="J167" s="1144">
        <v>9056</v>
      </c>
      <c r="K167" s="1116" t="s">
        <v>655</v>
      </c>
      <c r="L167" s="1113">
        <v>25711</v>
      </c>
      <c r="M167" s="1113">
        <v>13058</v>
      </c>
      <c r="N167" s="1117"/>
      <c r="O167" s="1117">
        <v>44130</v>
      </c>
      <c r="P167" s="1128" t="s">
        <v>639</v>
      </c>
      <c r="Q167" s="1119" t="s">
        <v>726</v>
      </c>
      <c r="R167" s="1120">
        <v>112</v>
      </c>
      <c r="S167" s="1120">
        <v>112</v>
      </c>
      <c r="T167" s="1137"/>
      <c r="U167" s="1127"/>
      <c r="V167" s="1129"/>
      <c r="W167" s="1166"/>
      <c r="X167" s="1125"/>
      <c r="Y167" s="1134"/>
    </row>
    <row r="168" spans="1:25" s="1122" customFormat="1" ht="27.95" customHeight="1">
      <c r="A168" s="1110"/>
      <c r="B168" s="1111" t="s">
        <v>727</v>
      </c>
      <c r="C168" s="1114"/>
      <c r="D168" s="1114">
        <f t="shared" si="12"/>
        <v>0</v>
      </c>
      <c r="E168" s="1114"/>
      <c r="F168" s="1114"/>
      <c r="G168" s="1114">
        <f t="shared" si="13"/>
        <v>0</v>
      </c>
      <c r="H168" s="1114"/>
      <c r="I168" s="1114"/>
      <c r="J168" s="1144"/>
      <c r="K168" s="1116" t="s">
        <v>611</v>
      </c>
      <c r="L168" s="1113">
        <v>138</v>
      </c>
      <c r="M168" s="1113">
        <v>75</v>
      </c>
      <c r="N168" s="1117"/>
      <c r="O168" s="1117">
        <v>44131</v>
      </c>
      <c r="P168" s="1128" t="s">
        <v>673</v>
      </c>
      <c r="Q168" s="1177" t="s">
        <v>728</v>
      </c>
      <c r="R168" s="1120">
        <v>113</v>
      </c>
      <c r="S168" s="1120">
        <v>113</v>
      </c>
      <c r="T168" s="1137"/>
      <c r="U168" s="1127"/>
      <c r="V168" s="1129"/>
      <c r="W168" s="1166"/>
      <c r="X168" s="1125"/>
      <c r="Y168" s="1134"/>
    </row>
    <row r="169" spans="1:25" s="1122" customFormat="1" ht="27.95" customHeight="1">
      <c r="A169" s="1110"/>
      <c r="B169" s="1111" t="s">
        <v>605</v>
      </c>
      <c r="C169" s="1114"/>
      <c r="D169" s="1114">
        <f t="shared" si="12"/>
        <v>389</v>
      </c>
      <c r="E169" s="1114">
        <v>389</v>
      </c>
      <c r="F169" s="1114"/>
      <c r="G169" s="1114">
        <f t="shared" si="13"/>
        <v>2140</v>
      </c>
      <c r="H169" s="1114"/>
      <c r="I169" s="1114">
        <v>813</v>
      </c>
      <c r="J169" s="1144">
        <v>1327</v>
      </c>
      <c r="K169" s="1116" t="s">
        <v>232</v>
      </c>
      <c r="L169" s="1113">
        <v>9807</v>
      </c>
      <c r="M169" s="1113">
        <v>2942</v>
      </c>
      <c r="N169" s="1117"/>
      <c r="O169" s="1117">
        <v>44131</v>
      </c>
      <c r="P169" s="1128" t="s">
        <v>607</v>
      </c>
      <c r="Q169" s="1177" t="s">
        <v>608</v>
      </c>
      <c r="R169" s="1120">
        <v>114</v>
      </c>
      <c r="S169" s="1120">
        <v>114</v>
      </c>
      <c r="T169" s="1137"/>
      <c r="U169" s="1127"/>
      <c r="V169" s="1129"/>
      <c r="W169" s="1166"/>
      <c r="X169" s="1125"/>
      <c r="Y169" s="1134"/>
    </row>
    <row r="170" spans="1:25" s="1122" customFormat="1" ht="27.95" customHeight="1">
      <c r="A170" s="1110"/>
      <c r="B170" s="1111"/>
      <c r="C170" s="1111"/>
      <c r="D170" s="1113">
        <f t="shared" si="12"/>
        <v>0</v>
      </c>
      <c r="E170" s="1130"/>
      <c r="F170" s="1115"/>
      <c r="G170" s="1114">
        <f t="shared" si="13"/>
        <v>0</v>
      </c>
      <c r="H170" s="1115"/>
      <c r="I170" s="1115"/>
      <c r="J170" s="1114"/>
      <c r="K170" s="1116" t="s">
        <v>609</v>
      </c>
      <c r="L170" s="1113"/>
      <c r="M170" s="1113"/>
      <c r="N170" s="1117"/>
      <c r="O170" s="1117"/>
      <c r="P170" s="1128"/>
      <c r="Q170" s="1119"/>
      <c r="R170" s="1120">
        <v>115</v>
      </c>
      <c r="S170" s="1120">
        <v>115</v>
      </c>
      <c r="T170" s="1137"/>
      <c r="U170" s="1127"/>
      <c r="V170" s="1129"/>
      <c r="W170" s="1166"/>
      <c r="X170" s="1125"/>
      <c r="Y170" s="1134"/>
    </row>
    <row r="171" spans="1:25" s="1122" customFormat="1" ht="27.95" customHeight="1">
      <c r="A171" s="1110"/>
      <c r="B171" s="1111" t="s">
        <v>625</v>
      </c>
      <c r="C171" s="1111"/>
      <c r="D171" s="1113">
        <f t="shared" si="12"/>
        <v>0</v>
      </c>
      <c r="E171" s="1130"/>
      <c r="F171" s="1115"/>
      <c r="G171" s="1114">
        <f t="shared" si="13"/>
        <v>204</v>
      </c>
      <c r="H171" s="1115"/>
      <c r="I171" s="1115"/>
      <c r="J171" s="1114">
        <v>204</v>
      </c>
      <c r="K171" s="1116" t="s">
        <v>626</v>
      </c>
      <c r="L171" s="1113">
        <v>1372</v>
      </c>
      <c r="M171" s="1113">
        <v>533</v>
      </c>
      <c r="N171" s="1117"/>
      <c r="O171" s="1117">
        <v>44131</v>
      </c>
      <c r="P171" s="1128" t="s">
        <v>619</v>
      </c>
      <c r="Q171" s="1119" t="s">
        <v>627</v>
      </c>
      <c r="R171" s="1120">
        <v>116</v>
      </c>
      <c r="S171" s="1120">
        <v>116</v>
      </c>
      <c r="T171" s="1137"/>
      <c r="U171" s="1127"/>
      <c r="V171" s="1129"/>
      <c r="W171" s="1166"/>
      <c r="X171" s="1125"/>
      <c r="Y171" s="1134"/>
    </row>
    <row r="172" spans="1:25" s="1122" customFormat="1" ht="27.95" customHeight="1">
      <c r="A172" s="1110"/>
      <c r="B172" s="1111"/>
      <c r="C172" s="1111"/>
      <c r="D172" s="1113">
        <f t="shared" si="12"/>
        <v>0</v>
      </c>
      <c r="E172" s="1130"/>
      <c r="F172" s="1115"/>
      <c r="G172" s="1114">
        <f t="shared" si="13"/>
        <v>0</v>
      </c>
      <c r="H172" s="1115"/>
      <c r="I172" s="1115"/>
      <c r="J172" s="1114"/>
      <c r="K172" s="1116" t="s">
        <v>609</v>
      </c>
      <c r="L172" s="1113"/>
      <c r="M172" s="1113"/>
      <c r="N172" s="1117"/>
      <c r="O172" s="1117"/>
      <c r="P172" s="1128"/>
      <c r="Q172" s="1119"/>
      <c r="R172" s="1120">
        <v>117</v>
      </c>
      <c r="S172" s="1120">
        <v>117</v>
      </c>
      <c r="T172" s="1137"/>
      <c r="U172" s="1127"/>
      <c r="V172" s="1129"/>
      <c r="W172" s="1166"/>
      <c r="X172" s="1125"/>
      <c r="Y172" s="1134"/>
    </row>
    <row r="173" spans="1:25" s="1122" customFormat="1" ht="27.95" customHeight="1">
      <c r="A173" s="1110"/>
      <c r="B173" s="1111" t="s">
        <v>669</v>
      </c>
      <c r="C173" s="1114"/>
      <c r="D173" s="1114">
        <f t="shared" si="12"/>
        <v>0</v>
      </c>
      <c r="E173" s="1114"/>
      <c r="F173" s="1114"/>
      <c r="G173" s="1114">
        <f t="shared" si="13"/>
        <v>0</v>
      </c>
      <c r="H173" s="1114"/>
      <c r="I173" s="1114"/>
      <c r="J173" s="1144"/>
      <c r="K173" s="1116" t="s">
        <v>647</v>
      </c>
      <c r="L173" s="1113">
        <v>19554</v>
      </c>
      <c r="M173" s="1113">
        <v>5866</v>
      </c>
      <c r="N173" s="1117"/>
      <c r="O173" s="1117">
        <v>44131</v>
      </c>
      <c r="P173" s="1128" t="s">
        <v>612</v>
      </c>
      <c r="Q173" s="1177" t="s">
        <v>648</v>
      </c>
      <c r="R173" s="1178">
        <v>118</v>
      </c>
      <c r="S173" s="1120">
        <v>118</v>
      </c>
      <c r="T173" s="1137"/>
      <c r="U173" s="1127"/>
      <c r="V173" s="1129"/>
      <c r="W173" s="1166"/>
      <c r="X173" s="1125"/>
      <c r="Y173" s="1134"/>
    </row>
    <row r="174" spans="1:25" s="1122" customFormat="1" ht="27.95" customHeight="1">
      <c r="A174" s="1110"/>
      <c r="B174" s="1111" t="s">
        <v>614</v>
      </c>
      <c r="C174" s="1114"/>
      <c r="D174" s="1114">
        <f t="shared" si="12"/>
        <v>0</v>
      </c>
      <c r="E174" s="1114"/>
      <c r="F174" s="1114"/>
      <c r="G174" s="1114">
        <f t="shared" si="13"/>
        <v>1642</v>
      </c>
      <c r="H174" s="1114"/>
      <c r="I174" s="1114">
        <v>57</v>
      </c>
      <c r="J174" s="1144">
        <v>1585</v>
      </c>
      <c r="K174" s="1116" t="s">
        <v>109</v>
      </c>
      <c r="L174" s="1113">
        <v>58288</v>
      </c>
      <c r="M174" s="1113">
        <v>20557</v>
      </c>
      <c r="N174" s="1117"/>
      <c r="O174" s="1117">
        <v>44132</v>
      </c>
      <c r="P174" s="1128" t="s">
        <v>619</v>
      </c>
      <c r="Q174" s="1177" t="s">
        <v>729</v>
      </c>
      <c r="R174" s="1178">
        <v>119</v>
      </c>
      <c r="S174" s="1120">
        <v>119</v>
      </c>
      <c r="T174" s="1137"/>
      <c r="U174" s="1127"/>
      <c r="V174" s="1129"/>
      <c r="W174" s="1166"/>
      <c r="X174" s="1125"/>
      <c r="Y174" s="1134"/>
    </row>
    <row r="175" spans="1:25" s="1122" customFormat="1" ht="27.95" customHeight="1">
      <c r="A175" s="1110"/>
      <c r="B175" s="1111" t="s">
        <v>605</v>
      </c>
      <c r="C175" s="1114"/>
      <c r="D175" s="1114">
        <f t="shared" si="12"/>
        <v>380</v>
      </c>
      <c r="E175" s="1114">
        <v>380</v>
      </c>
      <c r="F175" s="1114"/>
      <c r="G175" s="1114">
        <f t="shared" si="13"/>
        <v>2230</v>
      </c>
      <c r="H175" s="1114"/>
      <c r="I175" s="1115">
        <v>859</v>
      </c>
      <c r="J175" s="1144">
        <v>1371</v>
      </c>
      <c r="K175" s="1116" t="s">
        <v>232</v>
      </c>
      <c r="L175" s="1113">
        <v>9807</v>
      </c>
      <c r="M175" s="1113">
        <v>2942</v>
      </c>
      <c r="N175" s="1117"/>
      <c r="O175" s="1117">
        <v>44132</v>
      </c>
      <c r="P175" s="1128" t="s">
        <v>607</v>
      </c>
      <c r="Q175" s="1177" t="s">
        <v>608</v>
      </c>
      <c r="R175" s="1178">
        <v>120</v>
      </c>
      <c r="S175" s="1120">
        <v>120</v>
      </c>
      <c r="T175" s="1137"/>
      <c r="U175" s="1127"/>
      <c r="V175" s="1129"/>
      <c r="W175" s="1166"/>
      <c r="X175" s="1125"/>
      <c r="Y175" s="1134"/>
    </row>
    <row r="176" spans="1:25" s="1122" customFormat="1" ht="27.95" customHeight="1">
      <c r="A176" s="1110"/>
      <c r="B176" s="1111" t="s">
        <v>651</v>
      </c>
      <c r="C176" s="1114"/>
      <c r="D176" s="1114">
        <f t="shared" si="12"/>
        <v>0</v>
      </c>
      <c r="E176" s="1114"/>
      <c r="F176" s="1114"/>
      <c r="G176" s="1114">
        <f t="shared" si="13"/>
        <v>1195</v>
      </c>
      <c r="H176" s="1114"/>
      <c r="I176" s="1115">
        <v>643</v>
      </c>
      <c r="J176" s="1144">
        <v>552</v>
      </c>
      <c r="K176" s="1116" t="s">
        <v>109</v>
      </c>
      <c r="L176" s="1113">
        <v>57542</v>
      </c>
      <c r="M176" s="1113">
        <v>20901</v>
      </c>
      <c r="N176" s="1117"/>
      <c r="O176" s="1117">
        <v>44132</v>
      </c>
      <c r="P176" s="1128" t="s">
        <v>619</v>
      </c>
      <c r="Q176" s="1177" t="s">
        <v>730</v>
      </c>
      <c r="R176" s="1178">
        <v>121</v>
      </c>
      <c r="S176" s="1120">
        <v>121</v>
      </c>
      <c r="T176" s="1137"/>
      <c r="U176" s="1127"/>
      <c r="V176" s="1129"/>
      <c r="W176" s="1166"/>
      <c r="X176" s="1125"/>
      <c r="Y176" s="1134"/>
    </row>
    <row r="177" spans="1:25" s="1122" customFormat="1" ht="27.95" customHeight="1">
      <c r="A177" s="1110"/>
      <c r="B177" s="1111" t="s">
        <v>605</v>
      </c>
      <c r="C177" s="1114"/>
      <c r="D177" s="1114">
        <f t="shared" si="12"/>
        <v>0</v>
      </c>
      <c r="E177" s="1114"/>
      <c r="F177" s="1114"/>
      <c r="G177" s="1114">
        <f t="shared" si="13"/>
        <v>1932</v>
      </c>
      <c r="H177" s="1114"/>
      <c r="I177" s="1115"/>
      <c r="J177" s="1144">
        <v>1932</v>
      </c>
      <c r="K177" s="1116" t="s">
        <v>232</v>
      </c>
      <c r="L177" s="1113">
        <v>7363</v>
      </c>
      <c r="M177" s="1113">
        <v>2209</v>
      </c>
      <c r="N177" s="1117"/>
      <c r="O177" s="1117">
        <v>44132</v>
      </c>
      <c r="P177" s="1128" t="s">
        <v>460</v>
      </c>
      <c r="Q177" s="1177" t="s">
        <v>631</v>
      </c>
      <c r="R177" s="1178">
        <v>122</v>
      </c>
      <c r="S177" s="1120">
        <v>122</v>
      </c>
      <c r="T177" s="1137"/>
      <c r="U177" s="1127"/>
      <c r="V177" s="1129"/>
      <c r="W177" s="1166"/>
      <c r="X177" s="1125"/>
      <c r="Y177" s="1134"/>
    </row>
    <row r="178" spans="1:25" s="1122" customFormat="1" ht="27.95" customHeight="1">
      <c r="A178" s="1110"/>
      <c r="B178" s="1111" t="s">
        <v>605</v>
      </c>
      <c r="C178" s="1114"/>
      <c r="D178" s="1114">
        <f t="shared" si="12"/>
        <v>24</v>
      </c>
      <c r="E178" s="1114">
        <v>24</v>
      </c>
      <c r="F178" s="1114"/>
      <c r="G178" s="1114">
        <f t="shared" si="13"/>
        <v>123</v>
      </c>
      <c r="H178" s="1114"/>
      <c r="I178" s="1115">
        <v>123</v>
      </c>
      <c r="J178" s="1144"/>
      <c r="K178" s="1116" t="s">
        <v>232</v>
      </c>
      <c r="L178" s="1113">
        <v>5119</v>
      </c>
      <c r="M178" s="1113">
        <v>1899</v>
      </c>
      <c r="N178" s="1117"/>
      <c r="O178" s="1117">
        <v>44132</v>
      </c>
      <c r="P178" s="1128" t="s">
        <v>607</v>
      </c>
      <c r="Q178" s="1177" t="s">
        <v>708</v>
      </c>
      <c r="R178" s="1178">
        <v>123</v>
      </c>
      <c r="S178" s="1120">
        <v>123</v>
      </c>
      <c r="T178" s="1137"/>
      <c r="U178" s="1127"/>
      <c r="V178" s="1129"/>
      <c r="W178" s="1166"/>
      <c r="X178" s="1125"/>
      <c r="Y178" s="1134"/>
    </row>
    <row r="179" spans="1:25" s="1122" customFormat="1" ht="27.95" customHeight="1">
      <c r="A179" s="1110"/>
      <c r="B179" s="1111" t="s">
        <v>731</v>
      </c>
      <c r="C179" s="1111"/>
      <c r="D179" s="1113">
        <f t="shared" si="12"/>
        <v>0</v>
      </c>
      <c r="E179" s="1130"/>
      <c r="F179" s="1115"/>
      <c r="G179" s="1114">
        <f t="shared" si="13"/>
        <v>40000</v>
      </c>
      <c r="H179" s="1115"/>
      <c r="I179" s="1115"/>
      <c r="J179" s="1114">
        <v>40000</v>
      </c>
      <c r="K179" s="1116" t="s">
        <v>732</v>
      </c>
      <c r="L179" s="1113">
        <v>26010</v>
      </c>
      <c r="M179" s="1113">
        <v>14834</v>
      </c>
      <c r="N179" s="1117"/>
      <c r="O179" s="1117">
        <v>44132</v>
      </c>
      <c r="P179" s="1128" t="s">
        <v>619</v>
      </c>
      <c r="Q179" s="1119" t="s">
        <v>733</v>
      </c>
      <c r="R179" s="1120">
        <v>124</v>
      </c>
      <c r="S179" s="1120">
        <v>124</v>
      </c>
      <c r="T179" s="1137"/>
      <c r="U179" s="1127"/>
      <c r="V179" s="1129"/>
      <c r="W179" s="1166"/>
      <c r="X179" s="1125"/>
      <c r="Y179" s="1134"/>
    </row>
    <row r="180" spans="1:25" s="1122" customFormat="1" ht="27.95" customHeight="1">
      <c r="A180" s="1110"/>
      <c r="B180" s="1111"/>
      <c r="C180" s="1114"/>
      <c r="D180" s="1114">
        <f t="shared" si="12"/>
        <v>0</v>
      </c>
      <c r="E180" s="1114"/>
      <c r="F180" s="1114"/>
      <c r="G180" s="1114">
        <f t="shared" si="13"/>
        <v>0</v>
      </c>
      <c r="H180" s="1115"/>
      <c r="I180" s="1115"/>
      <c r="J180" s="1144"/>
      <c r="K180" s="1116" t="s">
        <v>609</v>
      </c>
      <c r="L180" s="1113"/>
      <c r="M180" s="1113"/>
      <c r="N180" s="1117"/>
      <c r="O180" s="1117"/>
      <c r="P180" s="1128"/>
      <c r="Q180" s="1177"/>
      <c r="R180" s="1178">
        <v>125</v>
      </c>
      <c r="S180" s="1120">
        <v>125</v>
      </c>
      <c r="T180" s="1137"/>
      <c r="U180" s="1127"/>
      <c r="V180" s="1129"/>
      <c r="W180" s="1166"/>
      <c r="X180" s="1125"/>
      <c r="Y180" s="1134"/>
    </row>
    <row r="181" spans="1:25" s="1122" customFormat="1" ht="27.95" customHeight="1">
      <c r="A181" s="1110"/>
      <c r="B181" s="1111"/>
      <c r="C181" s="1114"/>
      <c r="D181" s="1114">
        <f t="shared" si="12"/>
        <v>0</v>
      </c>
      <c r="E181" s="1114"/>
      <c r="F181" s="1114"/>
      <c r="G181" s="1114">
        <f t="shared" si="13"/>
        <v>0</v>
      </c>
      <c r="H181" s="1115"/>
      <c r="I181" s="1115"/>
      <c r="J181" s="1144"/>
      <c r="K181" s="1116" t="s">
        <v>617</v>
      </c>
      <c r="L181" s="1113"/>
      <c r="M181" s="1113"/>
      <c r="N181" s="1117"/>
      <c r="O181" s="1117"/>
      <c r="P181" s="1128"/>
      <c r="Q181" s="1177"/>
      <c r="R181" s="1178">
        <v>126</v>
      </c>
      <c r="S181" s="1120">
        <v>126</v>
      </c>
      <c r="T181" s="1137"/>
      <c r="U181" s="1127"/>
      <c r="V181" s="1129"/>
      <c r="W181" s="1166"/>
      <c r="X181" s="1125"/>
      <c r="Y181" s="1134"/>
    </row>
    <row r="182" spans="1:25" s="1122" customFormat="1" ht="27.95" customHeight="1">
      <c r="A182" s="1110"/>
      <c r="B182" s="1111" t="s">
        <v>605</v>
      </c>
      <c r="C182" s="1111"/>
      <c r="D182" s="1113">
        <f t="shared" si="12"/>
        <v>381</v>
      </c>
      <c r="E182" s="1130">
        <v>381</v>
      </c>
      <c r="F182" s="1115"/>
      <c r="G182" s="1114">
        <f t="shared" si="13"/>
        <v>2159</v>
      </c>
      <c r="H182" s="1115"/>
      <c r="I182" s="1115">
        <v>814</v>
      </c>
      <c r="J182" s="1114">
        <v>1345</v>
      </c>
      <c r="K182" s="1116" t="s">
        <v>232</v>
      </c>
      <c r="L182" s="1113">
        <v>9807</v>
      </c>
      <c r="M182" s="1113">
        <v>2942</v>
      </c>
      <c r="N182" s="1117"/>
      <c r="O182" s="1117">
        <v>44133</v>
      </c>
      <c r="P182" s="1128" t="s">
        <v>607</v>
      </c>
      <c r="Q182" s="1119" t="s">
        <v>608</v>
      </c>
      <c r="R182" s="1120">
        <v>127</v>
      </c>
      <c r="S182" s="1120">
        <v>127</v>
      </c>
      <c r="T182" s="1137"/>
      <c r="U182" s="1127"/>
      <c r="V182" s="1129"/>
      <c r="W182" s="1166"/>
      <c r="X182" s="1125"/>
      <c r="Y182" s="1134"/>
    </row>
    <row r="183" spans="1:25" s="1122" customFormat="1" ht="27.95" customHeight="1">
      <c r="A183" s="1110"/>
      <c r="B183" s="1111" t="s">
        <v>605</v>
      </c>
      <c r="C183" s="1114"/>
      <c r="D183" s="1114">
        <f t="shared" si="12"/>
        <v>277</v>
      </c>
      <c r="E183" s="1114">
        <v>277</v>
      </c>
      <c r="F183" s="1114"/>
      <c r="G183" s="1114">
        <f t="shared" si="13"/>
        <v>72</v>
      </c>
      <c r="H183" s="1115"/>
      <c r="I183" s="1115">
        <v>72</v>
      </c>
      <c r="J183" s="1144"/>
      <c r="K183" s="1116" t="s">
        <v>232</v>
      </c>
      <c r="L183" s="1113">
        <v>5119</v>
      </c>
      <c r="M183" s="1113">
        <v>1899</v>
      </c>
      <c r="N183" s="1117"/>
      <c r="O183" s="1117">
        <v>44133</v>
      </c>
      <c r="P183" s="1128" t="s">
        <v>607</v>
      </c>
      <c r="Q183" s="1177" t="s">
        <v>708</v>
      </c>
      <c r="R183" s="1178">
        <v>128</v>
      </c>
      <c r="S183" s="1120">
        <v>128</v>
      </c>
      <c r="T183" s="1137"/>
      <c r="U183" s="1127"/>
      <c r="V183" s="1129"/>
      <c r="W183" s="1166"/>
      <c r="X183" s="1125"/>
      <c r="Y183" s="1134"/>
    </row>
    <row r="184" spans="1:25" s="1122" customFormat="1" ht="27.95" customHeight="1">
      <c r="A184" s="1110"/>
      <c r="B184" s="1111"/>
      <c r="C184" s="1114"/>
      <c r="D184" s="1114">
        <f t="shared" si="12"/>
        <v>0</v>
      </c>
      <c r="E184" s="1114"/>
      <c r="F184" s="1114"/>
      <c r="G184" s="1114">
        <f t="shared" si="13"/>
        <v>0</v>
      </c>
      <c r="H184" s="1115"/>
      <c r="I184" s="1115"/>
      <c r="J184" s="1144"/>
      <c r="K184" s="1116" t="s">
        <v>609</v>
      </c>
      <c r="L184" s="1113"/>
      <c r="M184" s="1113"/>
      <c r="N184" s="1117"/>
      <c r="O184" s="1117"/>
      <c r="P184" s="1128"/>
      <c r="Q184" s="1177"/>
      <c r="R184" s="1178">
        <v>129</v>
      </c>
      <c r="S184" s="1120">
        <v>129</v>
      </c>
      <c r="T184" s="1137"/>
      <c r="U184" s="1127"/>
      <c r="V184" s="1129"/>
      <c r="W184" s="1166"/>
      <c r="X184" s="1125"/>
      <c r="Y184" s="1134"/>
    </row>
    <row r="185" spans="1:25" s="1122" customFormat="1" ht="27.95" customHeight="1">
      <c r="A185" s="1110"/>
      <c r="B185" s="1111" t="s">
        <v>610</v>
      </c>
      <c r="C185" s="1114"/>
      <c r="D185" s="1114">
        <f t="shared" si="12"/>
        <v>0</v>
      </c>
      <c r="E185" s="1114"/>
      <c r="F185" s="1114"/>
      <c r="G185" s="1114">
        <f t="shared" si="13"/>
        <v>0</v>
      </c>
      <c r="H185" s="1115"/>
      <c r="I185" s="1115"/>
      <c r="J185" s="1144"/>
      <c r="K185" s="1116" t="s">
        <v>734</v>
      </c>
      <c r="L185" s="1113">
        <v>32839</v>
      </c>
      <c r="M185" s="1113">
        <v>19559</v>
      </c>
      <c r="N185" s="1117"/>
      <c r="O185" s="1117">
        <v>44134</v>
      </c>
      <c r="P185" s="1128" t="s">
        <v>664</v>
      </c>
      <c r="Q185" s="1177" t="s">
        <v>735</v>
      </c>
      <c r="R185" s="1120">
        <v>130</v>
      </c>
      <c r="S185" s="1120">
        <v>130</v>
      </c>
      <c r="T185" s="1137"/>
      <c r="U185" s="1127"/>
      <c r="V185" s="1129"/>
      <c r="W185" s="1166"/>
      <c r="X185" s="1125"/>
      <c r="Y185" s="1134"/>
    </row>
    <row r="186" spans="1:25" s="1122" customFormat="1" ht="27.95" customHeight="1">
      <c r="A186" s="1110"/>
      <c r="B186" s="1111" t="s">
        <v>605</v>
      </c>
      <c r="C186" s="1114"/>
      <c r="D186" s="1114">
        <f t="shared" si="12"/>
        <v>0</v>
      </c>
      <c r="E186" s="1114"/>
      <c r="F186" s="1114"/>
      <c r="G186" s="1114">
        <f t="shared" si="13"/>
        <v>2086</v>
      </c>
      <c r="H186" s="1115"/>
      <c r="I186" s="1115">
        <v>1031</v>
      </c>
      <c r="J186" s="1144">
        <v>1055</v>
      </c>
      <c r="K186" s="1116" t="s">
        <v>232</v>
      </c>
      <c r="L186" s="1113">
        <v>9807</v>
      </c>
      <c r="M186" s="1113">
        <v>2942</v>
      </c>
      <c r="N186" s="1117"/>
      <c r="O186" s="1117">
        <v>44134</v>
      </c>
      <c r="P186" s="1128" t="s">
        <v>607</v>
      </c>
      <c r="Q186" s="1177" t="s">
        <v>608</v>
      </c>
      <c r="R186" s="1178">
        <v>131</v>
      </c>
      <c r="S186" s="1120">
        <v>131</v>
      </c>
      <c r="T186" s="1137"/>
      <c r="U186" s="1127"/>
      <c r="V186" s="1129"/>
      <c r="W186" s="1166"/>
      <c r="X186" s="1125"/>
      <c r="Y186" s="1134"/>
    </row>
    <row r="187" spans="1:25" s="1122" customFormat="1" ht="27.95" customHeight="1">
      <c r="A187" s="1110"/>
      <c r="B187" s="1111"/>
      <c r="C187" s="1114"/>
      <c r="D187" s="1114">
        <f t="shared" si="12"/>
        <v>0</v>
      </c>
      <c r="E187" s="1114"/>
      <c r="F187" s="1114"/>
      <c r="G187" s="1114">
        <f t="shared" si="13"/>
        <v>0</v>
      </c>
      <c r="H187" s="1115"/>
      <c r="I187" s="1115"/>
      <c r="J187" s="1144"/>
      <c r="K187" s="1116" t="s">
        <v>609</v>
      </c>
      <c r="L187" s="1113"/>
      <c r="M187" s="1113"/>
      <c r="N187" s="1117"/>
      <c r="O187" s="1117"/>
      <c r="P187" s="1128"/>
      <c r="Q187" s="1177"/>
      <c r="R187" s="1178">
        <v>132</v>
      </c>
      <c r="S187" s="1120">
        <v>132</v>
      </c>
      <c r="T187" s="1137"/>
      <c r="U187" s="1127"/>
      <c r="V187" s="1129"/>
      <c r="W187" s="1166"/>
      <c r="X187" s="1125"/>
      <c r="Y187" s="1134"/>
    </row>
    <row r="188" spans="1:25" s="1122" customFormat="1" ht="27.95" customHeight="1">
      <c r="A188" s="1110"/>
      <c r="B188" s="1111" t="s">
        <v>669</v>
      </c>
      <c r="C188" s="1114"/>
      <c r="D188" s="1114">
        <f t="shared" si="12"/>
        <v>0</v>
      </c>
      <c r="E188" s="1114"/>
      <c r="F188" s="1114"/>
      <c r="G188" s="1114">
        <f t="shared" si="13"/>
        <v>0</v>
      </c>
      <c r="H188" s="1115"/>
      <c r="I188" s="1115"/>
      <c r="J188" s="1144"/>
      <c r="K188" s="1116" t="s">
        <v>611</v>
      </c>
      <c r="L188" s="1113">
        <v>20218</v>
      </c>
      <c r="M188" s="1113">
        <v>11367</v>
      </c>
      <c r="N188" s="1117"/>
      <c r="O188" s="1117">
        <v>44134</v>
      </c>
      <c r="P188" s="1128" t="s">
        <v>736</v>
      </c>
      <c r="Q188" s="1177" t="s">
        <v>737</v>
      </c>
      <c r="R188" s="1120">
        <v>133</v>
      </c>
      <c r="S188" s="1120">
        <v>133</v>
      </c>
      <c r="T188" s="1137"/>
      <c r="U188" s="1127"/>
      <c r="V188" s="1129"/>
      <c r="W188" s="1166"/>
      <c r="X188" s="1125"/>
      <c r="Y188" s="1134"/>
    </row>
    <row r="189" spans="1:25" s="1122" customFormat="1" ht="27.95" customHeight="1">
      <c r="A189" s="1110"/>
      <c r="B189" s="1111" t="s">
        <v>669</v>
      </c>
      <c r="C189" s="1114"/>
      <c r="D189" s="1114">
        <f t="shared" si="12"/>
        <v>0</v>
      </c>
      <c r="E189" s="1114"/>
      <c r="F189" s="1114"/>
      <c r="G189" s="1114">
        <f t="shared" si="13"/>
        <v>0</v>
      </c>
      <c r="H189" s="1115"/>
      <c r="I189" s="1115"/>
      <c r="J189" s="1144"/>
      <c r="K189" s="1116" t="s">
        <v>738</v>
      </c>
      <c r="L189" s="1113">
        <v>78845</v>
      </c>
      <c r="M189" s="1113">
        <v>47271</v>
      </c>
      <c r="N189" s="1117"/>
      <c r="O189" s="1117">
        <v>44135</v>
      </c>
      <c r="P189" s="1128" t="s">
        <v>643</v>
      </c>
      <c r="Q189" s="1177" t="s">
        <v>739</v>
      </c>
      <c r="R189" s="1178">
        <v>134</v>
      </c>
      <c r="S189" s="1120">
        <v>134</v>
      </c>
      <c r="T189" s="1137"/>
      <c r="U189" s="1127"/>
      <c r="V189" s="1129"/>
      <c r="W189" s="1166"/>
      <c r="X189" s="1125"/>
      <c r="Y189" s="1134"/>
    </row>
    <row r="190" spans="1:25" s="1122" customFormat="1" ht="27.95" customHeight="1">
      <c r="A190" s="1110"/>
      <c r="B190" s="1111"/>
      <c r="C190" s="1111"/>
      <c r="D190" s="1114">
        <f t="shared" si="12"/>
        <v>0</v>
      </c>
      <c r="E190" s="1130"/>
      <c r="F190" s="1115"/>
      <c r="G190" s="1114">
        <f t="shared" si="13"/>
        <v>0</v>
      </c>
      <c r="H190" s="1115"/>
      <c r="I190" s="1115"/>
      <c r="J190" s="1114"/>
      <c r="K190" s="1116" t="s">
        <v>609</v>
      </c>
      <c r="L190" s="1113"/>
      <c r="M190" s="1113"/>
      <c r="N190" s="1117"/>
      <c r="O190" s="1117"/>
      <c r="P190" s="1128"/>
      <c r="Q190" s="1119"/>
      <c r="R190" s="1178">
        <v>135</v>
      </c>
      <c r="S190" s="1120">
        <v>135</v>
      </c>
      <c r="T190" s="1137"/>
      <c r="U190" s="1127"/>
      <c r="V190" s="1129"/>
      <c r="W190" s="1166"/>
      <c r="X190" s="1125"/>
      <c r="Y190" s="1134"/>
    </row>
    <row r="191" spans="1:25" s="1122" customFormat="1" ht="27.95" customHeight="1">
      <c r="A191" s="1110"/>
      <c r="B191" s="1111" t="s">
        <v>605</v>
      </c>
      <c r="C191" s="1114"/>
      <c r="D191" s="1114">
        <f t="shared" si="12"/>
        <v>0</v>
      </c>
      <c r="E191" s="1114"/>
      <c r="F191" s="1114"/>
      <c r="G191" s="1114">
        <f t="shared" si="13"/>
        <v>2193</v>
      </c>
      <c r="H191" s="1115"/>
      <c r="I191" s="1115">
        <v>252</v>
      </c>
      <c r="J191" s="1144">
        <v>1941</v>
      </c>
      <c r="K191" s="1116" t="s">
        <v>232</v>
      </c>
      <c r="L191" s="1113">
        <v>7363</v>
      </c>
      <c r="M191" s="1113">
        <v>2209</v>
      </c>
      <c r="N191" s="1117"/>
      <c r="O191" s="1117">
        <v>44135</v>
      </c>
      <c r="P191" s="1128" t="s">
        <v>460</v>
      </c>
      <c r="Q191" s="1177" t="s">
        <v>631</v>
      </c>
      <c r="R191" s="1120">
        <v>136</v>
      </c>
      <c r="S191" s="1120">
        <v>136</v>
      </c>
      <c r="T191" s="1137"/>
      <c r="U191" s="1127"/>
      <c r="V191" s="1129"/>
      <c r="W191" s="1166"/>
      <c r="X191" s="1125"/>
      <c r="Y191" s="1134"/>
    </row>
    <row r="192" spans="1:25" s="1122" customFormat="1" ht="27.95" customHeight="1" thickBot="1">
      <c r="A192" s="1110"/>
      <c r="B192" s="1111"/>
      <c r="C192" s="1114"/>
      <c r="D192" s="1114">
        <f t="shared" si="12"/>
        <v>0</v>
      </c>
      <c r="E192" s="1114"/>
      <c r="F192" s="1114"/>
      <c r="G192" s="1114">
        <f t="shared" si="13"/>
        <v>0</v>
      </c>
      <c r="H192" s="1115"/>
      <c r="I192" s="1115"/>
      <c r="J192" s="1144"/>
      <c r="K192" s="1116" t="s">
        <v>617</v>
      </c>
      <c r="L192" s="1113"/>
      <c r="M192" s="1113"/>
      <c r="N192" s="1117"/>
      <c r="O192" s="1117"/>
      <c r="P192" s="1128"/>
      <c r="Q192" s="1177"/>
      <c r="R192" s="1178">
        <v>137</v>
      </c>
      <c r="S192" s="1120">
        <v>137</v>
      </c>
      <c r="T192" s="1137"/>
      <c r="U192" s="1127"/>
      <c r="V192" s="1129"/>
      <c r="W192" s="1166"/>
      <c r="X192" s="1125"/>
      <c r="Y192" s="1134"/>
    </row>
    <row r="193" spans="1:24" s="1190" customFormat="1" ht="27.95" customHeight="1" thickBot="1">
      <c r="A193" s="1179"/>
      <c r="B193" s="1180"/>
      <c r="C193" s="1181"/>
      <c r="D193" s="1182">
        <f t="shared" ref="D193:L193" si="14">SUM(D164:D192)</f>
        <v>1838</v>
      </c>
      <c r="E193" s="1182">
        <f t="shared" si="14"/>
        <v>1838</v>
      </c>
      <c r="F193" s="1182">
        <f t="shared" si="14"/>
        <v>0</v>
      </c>
      <c r="G193" s="1182">
        <f t="shared" si="14"/>
        <v>69807</v>
      </c>
      <c r="H193" s="1182">
        <f t="shared" si="14"/>
        <v>0</v>
      </c>
      <c r="I193" s="1182">
        <f t="shared" si="14"/>
        <v>7978</v>
      </c>
      <c r="J193" s="1182">
        <f t="shared" si="14"/>
        <v>61829</v>
      </c>
      <c r="K193" s="1182">
        <f t="shared" si="14"/>
        <v>0</v>
      </c>
      <c r="L193" s="1182">
        <f t="shared" si="14"/>
        <v>410648</v>
      </c>
      <c r="M193" s="1182">
        <f>SUM(M164:M192)</f>
        <v>185303</v>
      </c>
      <c r="N193" s="1183"/>
      <c r="O193" s="1183"/>
      <c r="P193" s="1184"/>
      <c r="Q193" s="1185"/>
      <c r="R193" s="1182"/>
      <c r="S193" s="1182"/>
      <c r="T193" s="1186"/>
      <c r="U193" s="1187"/>
      <c r="V193" s="1187"/>
      <c r="W193" s="1188"/>
      <c r="X193" s="1189"/>
    </row>
    <row r="194" spans="1:24" s="1203" customFormat="1" ht="27.95" customHeight="1">
      <c r="A194" s="1191"/>
      <c r="B194" s="1192"/>
      <c r="C194" s="1191"/>
      <c r="D194" s="1191"/>
      <c r="E194" s="1191"/>
      <c r="F194" s="1191"/>
      <c r="G194" s="1191"/>
      <c r="H194" s="1191"/>
      <c r="I194" s="1191"/>
      <c r="J194" s="1193"/>
      <c r="K194" s="1194"/>
      <c r="L194" s="1195"/>
      <c r="M194" s="1195"/>
      <c r="N194" s="1196"/>
      <c r="O194" s="1196"/>
      <c r="P194" s="1197"/>
      <c r="Q194" s="1198"/>
      <c r="R194" s="1195"/>
      <c r="S194" s="1195"/>
      <c r="T194" s="1199"/>
      <c r="U194" s="1200"/>
      <c r="V194" s="1200"/>
      <c r="W194" s="1201"/>
      <c r="X194" s="1202"/>
    </row>
    <row r="195" spans="1:24" s="1134" customFormat="1" ht="27.95" customHeight="1">
      <c r="A195" s="1157"/>
      <c r="B195" s="1158"/>
      <c r="C195" s="1157"/>
      <c r="D195" s="1157"/>
      <c r="E195" s="1157"/>
      <c r="F195" s="1157"/>
      <c r="G195" s="1157"/>
      <c r="H195" s="1157"/>
      <c r="I195" s="1157"/>
      <c r="J195" s="1160"/>
      <c r="K195" s="1161"/>
      <c r="L195" s="1159"/>
      <c r="M195" s="1159"/>
      <c r="N195" s="1162"/>
      <c r="O195" s="1162"/>
      <c r="P195" s="1163"/>
      <c r="Q195" s="1204"/>
      <c r="R195" s="1159"/>
      <c r="S195" s="1159"/>
      <c r="T195" s="1205"/>
      <c r="U195" s="1129"/>
      <c r="V195" s="1129"/>
      <c r="W195" s="1166"/>
      <c r="X195" s="1125"/>
    </row>
    <row r="196" spans="1:24" s="1134" customFormat="1" ht="27.95" customHeight="1">
      <c r="A196" s="1157"/>
      <c r="B196" s="1158"/>
      <c r="C196" s="1157"/>
      <c r="D196" s="1157"/>
      <c r="E196" s="1157"/>
      <c r="F196" s="1157"/>
      <c r="G196" s="1157"/>
      <c r="H196" s="1157"/>
      <c r="I196" s="1157"/>
      <c r="J196" s="1160"/>
      <c r="K196" s="1161"/>
      <c r="L196" s="1159"/>
      <c r="M196" s="1159"/>
      <c r="N196" s="1162"/>
      <c r="O196" s="1162"/>
      <c r="P196" s="1163"/>
      <c r="Q196" s="1204"/>
      <c r="R196" s="1159"/>
      <c r="S196" s="1159"/>
      <c r="T196" s="1205"/>
      <c r="U196" s="1129"/>
      <c r="V196" s="1129"/>
      <c r="W196" s="1166"/>
      <c r="X196" s="1125"/>
    </row>
    <row r="197" spans="1:24" s="1134" customFormat="1" ht="27.95" customHeight="1">
      <c r="A197" s="1157"/>
      <c r="B197" s="1158"/>
      <c r="C197" s="1157"/>
      <c r="D197" s="1157"/>
      <c r="E197" s="1157"/>
      <c r="F197" s="1157"/>
      <c r="G197" s="1157"/>
      <c r="H197" s="1157"/>
      <c r="I197" s="1157"/>
      <c r="J197" s="1160"/>
      <c r="K197" s="1161"/>
      <c r="L197" s="1159"/>
      <c r="M197" s="1159"/>
      <c r="N197" s="1162"/>
      <c r="O197" s="1162"/>
      <c r="P197" s="1163"/>
      <c r="Q197" s="1204"/>
      <c r="R197" s="1159"/>
      <c r="S197" s="1159"/>
      <c r="T197" s="1205"/>
      <c r="U197" s="1129"/>
      <c r="V197" s="1129"/>
      <c r="W197" s="1166"/>
      <c r="X197" s="1125"/>
    </row>
    <row r="198" spans="1:24" s="1134" customFormat="1" ht="27.95" customHeight="1">
      <c r="A198" s="1157"/>
      <c r="B198" s="1158"/>
      <c r="C198" s="1157"/>
      <c r="D198" s="1157"/>
      <c r="E198" s="1157"/>
      <c r="F198" s="1157"/>
      <c r="G198" s="1157"/>
      <c r="H198" s="1157"/>
      <c r="I198" s="1157"/>
      <c r="J198" s="1160"/>
      <c r="K198" s="1161"/>
      <c r="L198" s="1159"/>
      <c r="M198" s="1159"/>
      <c r="N198" s="1162"/>
      <c r="O198" s="1162"/>
      <c r="P198" s="1163"/>
      <c r="Q198" s="1204"/>
      <c r="R198" s="1159"/>
      <c r="S198" s="1159"/>
      <c r="T198" s="1205"/>
      <c r="U198" s="1129"/>
      <c r="V198" s="1129"/>
      <c r="W198" s="1166"/>
      <c r="X198" s="1125"/>
    </row>
    <row r="199" spans="1:24" s="1134" customFormat="1" ht="27.95" customHeight="1">
      <c r="A199" s="1157"/>
      <c r="B199" s="1158"/>
      <c r="C199" s="1157"/>
      <c r="D199" s="1157"/>
      <c r="E199" s="1157"/>
      <c r="F199" s="1157"/>
      <c r="G199" s="1157"/>
      <c r="H199" s="1157"/>
      <c r="I199" s="1157"/>
      <c r="J199" s="1160"/>
      <c r="K199" s="1161"/>
      <c r="L199" s="1159"/>
      <c r="M199" s="1159"/>
      <c r="N199" s="1162"/>
      <c r="O199" s="1162"/>
      <c r="P199" s="1163"/>
      <c r="Q199" s="1204"/>
      <c r="R199" s="1159"/>
      <c r="S199" s="1159"/>
      <c r="T199" s="1205"/>
      <c r="U199" s="1129"/>
      <c r="V199" s="1129"/>
      <c r="W199" s="1166"/>
      <c r="X199" s="1125"/>
    </row>
    <row r="200" spans="1:24" s="1134" customFormat="1" ht="27.95" customHeight="1">
      <c r="A200" s="1157"/>
      <c r="B200" s="1158"/>
      <c r="C200" s="1157"/>
      <c r="D200" s="1157"/>
      <c r="E200" s="1157"/>
      <c r="F200" s="1157"/>
      <c r="G200" s="1157"/>
      <c r="H200" s="1157"/>
      <c r="I200" s="1157"/>
      <c r="J200" s="1160"/>
      <c r="K200" s="1161"/>
      <c r="L200" s="1159"/>
      <c r="M200" s="1159"/>
      <c r="N200" s="1162"/>
      <c r="O200" s="1162"/>
      <c r="P200" s="1163"/>
      <c r="Q200" s="1204"/>
      <c r="R200" s="1159"/>
      <c r="S200" s="1159"/>
      <c r="T200" s="1205"/>
      <c r="U200" s="1129"/>
      <c r="V200" s="1129"/>
      <c r="W200" s="1166"/>
      <c r="X200" s="1125"/>
    </row>
    <row r="201" spans="1:24" s="1134" customFormat="1" ht="27.95" customHeight="1">
      <c r="A201" s="1157"/>
      <c r="B201" s="1158"/>
      <c r="C201" s="1157"/>
      <c r="D201" s="1157"/>
      <c r="E201" s="1157"/>
      <c r="F201" s="1157"/>
      <c r="G201" s="1157"/>
      <c r="H201" s="1157"/>
      <c r="I201" s="1157"/>
      <c r="J201" s="1160"/>
      <c r="K201" s="1161"/>
      <c r="L201" s="1159"/>
      <c r="M201" s="1159"/>
      <c r="N201" s="1162"/>
      <c r="O201" s="1162"/>
      <c r="P201" s="1163"/>
      <c r="Q201" s="1204"/>
      <c r="R201" s="1159"/>
      <c r="S201" s="1159"/>
      <c r="T201" s="1205"/>
      <c r="U201" s="1129"/>
      <c r="V201" s="1129"/>
      <c r="W201" s="1166"/>
      <c r="X201" s="1125"/>
    </row>
    <row r="202" spans="1:24" s="1134" customFormat="1" ht="27.95" customHeight="1">
      <c r="A202" s="1157"/>
      <c r="B202" s="1158"/>
      <c r="C202" s="1157"/>
      <c r="D202" s="1157"/>
      <c r="E202" s="1157"/>
      <c r="F202" s="1157"/>
      <c r="G202" s="1157"/>
      <c r="H202" s="1157"/>
      <c r="I202" s="1157"/>
      <c r="J202" s="1160"/>
      <c r="K202" s="1161"/>
      <c r="L202" s="1159"/>
      <c r="M202" s="1159"/>
      <c r="N202" s="1162"/>
      <c r="O202" s="1162"/>
      <c r="P202" s="1163"/>
      <c r="Q202" s="1204"/>
      <c r="R202" s="1159"/>
      <c r="S202" s="1159"/>
      <c r="T202" s="1205"/>
      <c r="U202" s="1129"/>
      <c r="V202" s="1129"/>
      <c r="W202" s="1166"/>
      <c r="X202" s="1125"/>
    </row>
    <row r="203" spans="1:24" ht="34.5">
      <c r="A203" s="1030" t="s">
        <v>569</v>
      </c>
      <c r="B203" s="1031"/>
      <c r="C203" s="1031"/>
      <c r="D203" s="1032"/>
      <c r="E203" s="1033" t="s">
        <v>570</v>
      </c>
      <c r="F203" s="1034"/>
      <c r="G203" s="1034"/>
      <c r="H203" s="1035"/>
      <c r="I203" s="1035"/>
      <c r="J203" s="1035"/>
      <c r="K203" s="1036"/>
      <c r="L203" s="1035"/>
      <c r="M203" s="1037"/>
      <c r="Q203" s="1041" t="s">
        <v>571</v>
      </c>
      <c r="R203" s="1042"/>
      <c r="S203" s="1043"/>
      <c r="T203" s="1044"/>
    </row>
    <row r="204" spans="1:24" ht="34.5" customHeight="1">
      <c r="A204" s="1030" t="s">
        <v>572</v>
      </c>
      <c r="B204" s="1031"/>
      <c r="C204" s="1047"/>
      <c r="D204" s="1048"/>
      <c r="E204" s="1049" t="s">
        <v>632</v>
      </c>
      <c r="F204" s="1050"/>
      <c r="G204" s="1051"/>
      <c r="H204" s="1051"/>
      <c r="I204" s="1051"/>
      <c r="J204" s="1051"/>
      <c r="K204" s="1036"/>
      <c r="L204" s="1035"/>
      <c r="M204" s="1037"/>
      <c r="Q204" s="1052" t="s">
        <v>574</v>
      </c>
      <c r="R204" s="1053"/>
      <c r="T204" s="1044"/>
    </row>
    <row r="205" spans="1:24" ht="27.75" thickBot="1">
      <c r="A205" s="1054" t="s">
        <v>740</v>
      </c>
      <c r="B205" s="1031"/>
      <c r="C205" s="1031"/>
      <c r="D205" s="1048"/>
      <c r="E205" s="1055" t="s">
        <v>576</v>
      </c>
      <c r="F205" s="1034"/>
      <c r="G205" s="1034"/>
      <c r="H205" s="1035"/>
      <c r="I205" s="1035"/>
      <c r="J205" s="1035"/>
      <c r="K205" s="1036"/>
      <c r="L205" s="1035"/>
      <c r="M205" s="1035"/>
      <c r="Q205" s="1056" t="s">
        <v>741</v>
      </c>
      <c r="R205" s="1053"/>
      <c r="T205" s="1044"/>
    </row>
    <row r="206" spans="1:24" ht="27.95" customHeight="1" thickTop="1">
      <c r="A206" s="1057"/>
      <c r="B206" s="1058"/>
      <c r="C206" s="1058"/>
      <c r="D206" s="1059" t="s">
        <v>33</v>
      </c>
      <c r="E206" s="1060" t="s">
        <v>578</v>
      </c>
      <c r="F206" s="1060"/>
      <c r="G206" s="1061" t="s">
        <v>579</v>
      </c>
      <c r="H206" s="1263" t="s">
        <v>53</v>
      </c>
      <c r="I206" s="1264"/>
      <c r="J206" s="1263" t="s">
        <v>580</v>
      </c>
      <c r="K206" s="1265"/>
      <c r="L206" s="1062"/>
      <c r="M206" s="1062"/>
      <c r="N206" s="1063"/>
      <c r="O206" s="1064"/>
      <c r="P206" s="1065"/>
      <c r="Q206" s="1066"/>
      <c r="R206" s="1067"/>
      <c r="S206" s="1068"/>
      <c r="T206" s="1044"/>
    </row>
    <row r="207" spans="1:24" ht="21" customHeight="1">
      <c r="A207" s="1069"/>
      <c r="B207" s="1070"/>
      <c r="C207" s="1071"/>
      <c r="D207" s="1072" t="s">
        <v>581</v>
      </c>
      <c r="E207" s="1258" t="s">
        <v>26</v>
      </c>
      <c r="F207" s="1258"/>
      <c r="G207" s="1073" t="s">
        <v>582</v>
      </c>
      <c r="H207" s="1259" t="s">
        <v>583</v>
      </c>
      <c r="I207" s="1260"/>
      <c r="J207" s="1261" t="s">
        <v>584</v>
      </c>
      <c r="K207" s="1262"/>
      <c r="L207" s="1074" t="s">
        <v>585</v>
      </c>
      <c r="M207" s="1074" t="s">
        <v>585</v>
      </c>
      <c r="N207" s="1075"/>
      <c r="O207" s="1076"/>
      <c r="P207" s="1077"/>
      <c r="Q207" s="1078" t="s">
        <v>586</v>
      </c>
      <c r="R207" s="1079"/>
      <c r="S207" s="1080"/>
      <c r="T207" s="1044"/>
    </row>
    <row r="208" spans="1:24" ht="21" customHeight="1">
      <c r="A208" s="1081" t="s">
        <v>587</v>
      </c>
      <c r="B208" s="1082" t="s">
        <v>588</v>
      </c>
      <c r="C208" s="1083" t="s">
        <v>589</v>
      </c>
      <c r="D208" s="1084" t="s">
        <v>25</v>
      </c>
      <c r="E208" s="1085" t="s">
        <v>15</v>
      </c>
      <c r="F208" s="1085" t="s">
        <v>16</v>
      </c>
      <c r="G208" s="1086" t="s">
        <v>120</v>
      </c>
      <c r="H208" s="1087" t="s">
        <v>57</v>
      </c>
      <c r="I208" s="1088" t="s">
        <v>37</v>
      </c>
      <c r="J208" s="1089" t="s">
        <v>590</v>
      </c>
      <c r="K208" s="1090" t="s">
        <v>591</v>
      </c>
      <c r="L208" s="1074" t="s">
        <v>592</v>
      </c>
      <c r="M208" s="1091" t="s">
        <v>593</v>
      </c>
      <c r="N208" s="1092" t="s">
        <v>594</v>
      </c>
      <c r="O208" s="1093" t="s">
        <v>595</v>
      </c>
      <c r="P208" s="1094" t="s">
        <v>596</v>
      </c>
      <c r="Q208" s="1095"/>
      <c r="R208" s="1096" t="s">
        <v>387</v>
      </c>
      <c r="S208" s="1097" t="s">
        <v>597</v>
      </c>
      <c r="T208" s="1044"/>
    </row>
    <row r="209" spans="1:22" ht="22.5" customHeight="1" thickBot="1">
      <c r="A209" s="1098"/>
      <c r="B209" s="1099" t="s">
        <v>598</v>
      </c>
      <c r="C209" s="1099" t="s">
        <v>599</v>
      </c>
      <c r="D209" s="1099" t="s">
        <v>26</v>
      </c>
      <c r="E209" s="1100" t="s">
        <v>600</v>
      </c>
      <c r="F209" s="1101" t="s">
        <v>24</v>
      </c>
      <c r="G209" s="1099" t="s">
        <v>601</v>
      </c>
      <c r="H209" s="1102"/>
      <c r="I209" s="1103"/>
      <c r="J209" s="1104"/>
      <c r="K209" s="1103"/>
      <c r="L209" s="1105"/>
      <c r="M209" s="1104"/>
      <c r="N209" s="1106" t="s">
        <v>602</v>
      </c>
      <c r="O209" s="1107" t="s">
        <v>24</v>
      </c>
      <c r="P209" s="1108" t="s">
        <v>603</v>
      </c>
      <c r="Q209" s="1100" t="s">
        <v>604</v>
      </c>
      <c r="R209" s="1101" t="s">
        <v>83</v>
      </c>
      <c r="S209" s="1109"/>
      <c r="T209" s="1044"/>
    </row>
    <row r="210" spans="1:22" s="1122" customFormat="1" ht="27" customHeight="1" thickTop="1">
      <c r="A210" s="1206"/>
      <c r="B210" s="1111"/>
      <c r="C210" s="1113"/>
      <c r="D210" s="1113">
        <f t="shared" ref="D210:D223" si="15">E210+F210</f>
        <v>0</v>
      </c>
      <c r="E210" s="1113"/>
      <c r="F210" s="1113"/>
      <c r="G210" s="1113">
        <f t="shared" ref="G210:G223" si="16">SUM(H210:J210)</f>
        <v>0</v>
      </c>
      <c r="H210" s="1113"/>
      <c r="I210" s="1113"/>
      <c r="J210" s="1113"/>
      <c r="K210" s="1116"/>
      <c r="L210" s="1113"/>
      <c r="M210" s="1113"/>
      <c r="N210" s="1117"/>
      <c r="O210" s="1117"/>
      <c r="P210" s="1253" t="s">
        <v>742</v>
      </c>
      <c r="Q210" s="1254"/>
      <c r="R210" s="1207"/>
      <c r="S210" s="1207"/>
      <c r="T210" s="1126"/>
      <c r="U210" s="1127"/>
      <c r="V210" s="1127"/>
    </row>
    <row r="211" spans="1:22" s="1122" customFormat="1" ht="27" customHeight="1">
      <c r="A211" s="1110"/>
      <c r="B211" s="1208" t="s">
        <v>605</v>
      </c>
      <c r="C211" s="1209"/>
      <c r="D211" s="1209">
        <f t="shared" si="15"/>
        <v>0</v>
      </c>
      <c r="E211" s="1209"/>
      <c r="F211" s="1209"/>
      <c r="G211" s="1209">
        <f t="shared" si="16"/>
        <v>0</v>
      </c>
      <c r="H211" s="1209"/>
      <c r="I211" s="1209"/>
      <c r="J211" s="1209"/>
      <c r="K211" s="1210" t="s">
        <v>232</v>
      </c>
      <c r="L211" s="1209">
        <v>5119</v>
      </c>
      <c r="M211" s="1209">
        <v>1899</v>
      </c>
      <c r="N211" s="1211"/>
      <c r="O211" s="1211">
        <v>44075</v>
      </c>
      <c r="P211" s="1212" t="s">
        <v>607</v>
      </c>
      <c r="Q211" s="1213" t="s">
        <v>708</v>
      </c>
      <c r="R211" s="1120">
        <v>3</v>
      </c>
      <c r="S211" s="1120">
        <v>1</v>
      </c>
      <c r="T211" s="1126"/>
      <c r="U211" s="1127"/>
      <c r="V211" s="1127"/>
    </row>
    <row r="212" spans="1:22" s="1122" customFormat="1" ht="27" customHeight="1">
      <c r="A212" s="1110"/>
      <c r="B212" s="1208" t="s">
        <v>610</v>
      </c>
      <c r="C212" s="1209"/>
      <c r="D212" s="1209">
        <f t="shared" si="15"/>
        <v>0</v>
      </c>
      <c r="E212" s="1209"/>
      <c r="F212" s="1209"/>
      <c r="G212" s="1209">
        <f t="shared" si="16"/>
        <v>26991</v>
      </c>
      <c r="H212" s="1209"/>
      <c r="I212" s="1209"/>
      <c r="J212" s="1209">
        <v>26991</v>
      </c>
      <c r="K212" s="1210" t="s">
        <v>743</v>
      </c>
      <c r="L212" s="1209">
        <v>38392</v>
      </c>
      <c r="M212" s="1209">
        <v>24724</v>
      </c>
      <c r="N212" s="1211"/>
      <c r="O212" s="1211">
        <v>44092</v>
      </c>
      <c r="P212" s="1212" t="s">
        <v>619</v>
      </c>
      <c r="Q212" s="1213" t="s">
        <v>744</v>
      </c>
      <c r="R212" s="1120">
        <v>70</v>
      </c>
      <c r="S212" s="1120">
        <v>2</v>
      </c>
      <c r="T212" s="1126"/>
      <c r="U212" s="1127"/>
      <c r="V212" s="1127"/>
    </row>
    <row r="213" spans="1:22" s="1122" customFormat="1" ht="27" customHeight="1">
      <c r="A213" s="1110"/>
      <c r="B213" s="1208" t="s">
        <v>610</v>
      </c>
      <c r="C213" s="1209"/>
      <c r="D213" s="1209">
        <f t="shared" si="15"/>
        <v>0</v>
      </c>
      <c r="E213" s="1209"/>
      <c r="F213" s="1209"/>
      <c r="G213" s="1209">
        <f t="shared" si="16"/>
        <v>56985</v>
      </c>
      <c r="H213" s="1209"/>
      <c r="I213" s="1209"/>
      <c r="J213" s="1209">
        <v>56985</v>
      </c>
      <c r="K213" s="1210" t="s">
        <v>628</v>
      </c>
      <c r="L213" s="1209">
        <v>34728</v>
      </c>
      <c r="M213" s="1209">
        <v>20849</v>
      </c>
      <c r="N213" s="1211"/>
      <c r="O213" s="1211">
        <v>44092</v>
      </c>
      <c r="P213" s="1212" t="s">
        <v>709</v>
      </c>
      <c r="Q213" s="1213" t="s">
        <v>745</v>
      </c>
      <c r="R213" s="1120">
        <v>77</v>
      </c>
      <c r="S213" s="1120">
        <v>3</v>
      </c>
      <c r="T213" s="1126"/>
      <c r="U213" s="1127"/>
      <c r="V213" s="1127"/>
    </row>
    <row r="214" spans="1:22" s="1122" customFormat="1" ht="27" customHeight="1">
      <c r="A214" s="1110"/>
      <c r="B214" s="1208" t="s">
        <v>610</v>
      </c>
      <c r="C214" s="1209"/>
      <c r="D214" s="1209">
        <f t="shared" si="15"/>
        <v>0</v>
      </c>
      <c r="E214" s="1209"/>
      <c r="F214" s="1209"/>
      <c r="G214" s="1209">
        <f t="shared" si="16"/>
        <v>51951</v>
      </c>
      <c r="H214" s="1209"/>
      <c r="I214" s="1209"/>
      <c r="J214" s="1209">
        <v>51951</v>
      </c>
      <c r="K214" s="1210" t="s">
        <v>734</v>
      </c>
      <c r="L214" s="1209">
        <v>30303</v>
      </c>
      <c r="M214" s="1209">
        <v>17734</v>
      </c>
      <c r="N214" s="1211"/>
      <c r="O214" s="1211">
        <v>44098</v>
      </c>
      <c r="P214" s="1212" t="s">
        <v>664</v>
      </c>
      <c r="Q214" s="1213" t="s">
        <v>746</v>
      </c>
      <c r="R214" s="1120">
        <v>99</v>
      </c>
      <c r="S214" s="1120">
        <v>4</v>
      </c>
      <c r="T214" s="1126"/>
      <c r="U214" s="1127"/>
      <c r="V214" s="1127"/>
    </row>
    <row r="215" spans="1:22" s="1122" customFormat="1" ht="27" customHeight="1">
      <c r="A215" s="1110"/>
      <c r="B215" s="1208" t="s">
        <v>669</v>
      </c>
      <c r="C215" s="1209"/>
      <c r="D215" s="1209">
        <f t="shared" si="15"/>
        <v>0</v>
      </c>
      <c r="E215" s="1209"/>
      <c r="F215" s="1209"/>
      <c r="G215" s="1209">
        <f t="shared" si="16"/>
        <v>132185</v>
      </c>
      <c r="H215" s="1209"/>
      <c r="I215" s="1209"/>
      <c r="J215" s="1209">
        <v>132185</v>
      </c>
      <c r="K215" s="1210" t="s">
        <v>738</v>
      </c>
      <c r="L215" s="1209">
        <v>78845</v>
      </c>
      <c r="M215" s="1209">
        <v>47271</v>
      </c>
      <c r="N215" s="1211"/>
      <c r="O215" s="1211">
        <v>44101</v>
      </c>
      <c r="P215" s="1212" t="s">
        <v>643</v>
      </c>
      <c r="Q215" s="1213" t="s">
        <v>739</v>
      </c>
      <c r="R215" s="1120">
        <v>111</v>
      </c>
      <c r="S215" s="1120">
        <v>5</v>
      </c>
      <c r="T215" s="1126"/>
      <c r="U215" s="1127"/>
      <c r="V215" s="1127"/>
    </row>
    <row r="216" spans="1:22" s="1122" customFormat="1" ht="27" customHeight="1">
      <c r="A216" s="1110"/>
      <c r="B216" s="1208" t="s">
        <v>685</v>
      </c>
      <c r="C216" s="1209"/>
      <c r="D216" s="1209">
        <f t="shared" si="15"/>
        <v>0</v>
      </c>
      <c r="E216" s="1209"/>
      <c r="F216" s="1209"/>
      <c r="G216" s="1209">
        <f t="shared" si="16"/>
        <v>7355</v>
      </c>
      <c r="H216" s="1209"/>
      <c r="I216" s="1209">
        <v>3500</v>
      </c>
      <c r="J216" s="1209">
        <v>3855</v>
      </c>
      <c r="K216" s="1210" t="s">
        <v>655</v>
      </c>
      <c r="L216" s="1209">
        <v>4050</v>
      </c>
      <c r="M216" s="1209">
        <v>2037</v>
      </c>
      <c r="N216" s="1211"/>
      <c r="O216" s="1211">
        <v>44102</v>
      </c>
      <c r="P216" s="1212" t="s">
        <v>724</v>
      </c>
      <c r="Q216" s="1213" t="s">
        <v>725</v>
      </c>
      <c r="R216" s="1120">
        <v>120</v>
      </c>
      <c r="S216" s="1120">
        <v>6</v>
      </c>
      <c r="T216" s="1126"/>
      <c r="U216" s="1127"/>
      <c r="V216" s="1127"/>
    </row>
    <row r="217" spans="1:22" s="1122" customFormat="1" ht="27" customHeight="1">
      <c r="A217" s="1110"/>
      <c r="B217" s="1208" t="s">
        <v>651</v>
      </c>
      <c r="C217" s="1209"/>
      <c r="D217" s="1209">
        <f t="shared" si="15"/>
        <v>0</v>
      </c>
      <c r="E217" s="1209"/>
      <c r="F217" s="1209"/>
      <c r="G217" s="1209">
        <f t="shared" si="16"/>
        <v>4402</v>
      </c>
      <c r="H217" s="1209"/>
      <c r="I217" s="1209"/>
      <c r="J217" s="1209">
        <v>4402</v>
      </c>
      <c r="K217" s="1210" t="s">
        <v>655</v>
      </c>
      <c r="L217" s="1209">
        <v>24960</v>
      </c>
      <c r="M217" s="1209">
        <v>12313</v>
      </c>
      <c r="N217" s="1211"/>
      <c r="O217" s="1211">
        <v>44103</v>
      </c>
      <c r="P217" s="1212" t="s">
        <v>619</v>
      </c>
      <c r="Q217" s="1213" t="s">
        <v>747</v>
      </c>
      <c r="R217" s="1120">
        <v>126</v>
      </c>
      <c r="S217" s="1120">
        <v>7</v>
      </c>
      <c r="T217" s="1126"/>
      <c r="U217" s="1127"/>
      <c r="V217" s="1127"/>
    </row>
    <row r="218" spans="1:22" s="1122" customFormat="1" ht="27" customHeight="1">
      <c r="A218" s="1110"/>
      <c r="B218" s="1208" t="s">
        <v>635</v>
      </c>
      <c r="C218" s="1209"/>
      <c r="D218" s="1209">
        <f t="shared" si="15"/>
        <v>0</v>
      </c>
      <c r="E218" s="1209"/>
      <c r="F218" s="1209"/>
      <c r="G218" s="1209">
        <f t="shared" si="16"/>
        <v>20726</v>
      </c>
      <c r="H218" s="1209"/>
      <c r="I218" s="1209">
        <v>12320</v>
      </c>
      <c r="J218" s="1209">
        <v>8406</v>
      </c>
      <c r="K218" s="1210" t="s">
        <v>146</v>
      </c>
      <c r="L218" s="1209">
        <v>7918</v>
      </c>
      <c r="M218" s="1209">
        <v>4611</v>
      </c>
      <c r="N218" s="1211"/>
      <c r="O218" s="1211">
        <v>44103</v>
      </c>
      <c r="P218" s="1212" t="s">
        <v>748</v>
      </c>
      <c r="Q218" s="1213" t="s">
        <v>749</v>
      </c>
      <c r="R218" s="1120">
        <v>127</v>
      </c>
      <c r="S218" s="1120">
        <v>8</v>
      </c>
      <c r="T218" s="1126"/>
      <c r="U218" s="1127"/>
      <c r="V218" s="1127"/>
    </row>
    <row r="219" spans="1:22" s="1122" customFormat="1" ht="27" customHeight="1">
      <c r="A219" s="1110"/>
      <c r="B219" s="1208" t="s">
        <v>635</v>
      </c>
      <c r="C219" s="1209"/>
      <c r="D219" s="1209">
        <f t="shared" si="15"/>
        <v>0</v>
      </c>
      <c r="E219" s="1209"/>
      <c r="F219" s="1209"/>
      <c r="G219" s="1209">
        <f t="shared" si="16"/>
        <v>5230</v>
      </c>
      <c r="H219" s="1209"/>
      <c r="I219" s="1209"/>
      <c r="J219" s="1209">
        <v>5230</v>
      </c>
      <c r="K219" s="1210" t="s">
        <v>655</v>
      </c>
      <c r="L219" s="1209">
        <v>32953</v>
      </c>
      <c r="M219" s="1209">
        <v>19124</v>
      </c>
      <c r="N219" s="1211"/>
      <c r="O219" s="1211">
        <v>44104</v>
      </c>
      <c r="P219" s="1212" t="s">
        <v>619</v>
      </c>
      <c r="Q219" s="1213" t="s">
        <v>750</v>
      </c>
      <c r="R219" s="1120">
        <v>128</v>
      </c>
      <c r="S219" s="1120">
        <v>9</v>
      </c>
      <c r="T219" s="1126"/>
      <c r="U219" s="1127"/>
      <c r="V219" s="1127"/>
    </row>
    <row r="220" spans="1:22" s="1122" customFormat="1" ht="27" customHeight="1">
      <c r="A220" s="1110"/>
      <c r="B220" s="1208" t="s">
        <v>610</v>
      </c>
      <c r="C220" s="1209"/>
      <c r="D220" s="1209">
        <f t="shared" si="15"/>
        <v>0</v>
      </c>
      <c r="E220" s="1209"/>
      <c r="F220" s="1209"/>
      <c r="G220" s="1209">
        <f t="shared" si="16"/>
        <v>52200</v>
      </c>
      <c r="H220" s="1209"/>
      <c r="I220" s="1209">
        <v>52200</v>
      </c>
      <c r="J220" s="1209"/>
      <c r="K220" s="1210" t="s">
        <v>611</v>
      </c>
      <c r="L220" s="1209">
        <v>30053</v>
      </c>
      <c r="M220" s="1209">
        <v>18207</v>
      </c>
      <c r="N220" s="1211"/>
      <c r="O220" s="1211">
        <v>44104</v>
      </c>
      <c r="P220" s="1212" t="s">
        <v>619</v>
      </c>
      <c r="Q220" s="1213" t="s">
        <v>751</v>
      </c>
      <c r="R220" s="1120">
        <v>129</v>
      </c>
      <c r="S220" s="1120">
        <v>10</v>
      </c>
      <c r="T220" s="1126"/>
      <c r="U220" s="1127"/>
      <c r="V220" s="1127"/>
    </row>
    <row r="221" spans="1:22" s="1122" customFormat="1" ht="27" customHeight="1">
      <c r="A221" s="1110"/>
      <c r="B221" s="1208" t="s">
        <v>654</v>
      </c>
      <c r="C221" s="1209"/>
      <c r="D221" s="1209">
        <f t="shared" si="15"/>
        <v>0</v>
      </c>
      <c r="E221" s="1209"/>
      <c r="F221" s="1209"/>
      <c r="G221" s="1209">
        <f t="shared" si="16"/>
        <v>18259</v>
      </c>
      <c r="H221" s="1209"/>
      <c r="I221" s="1209">
        <v>10000</v>
      </c>
      <c r="J221" s="1209">
        <v>8259</v>
      </c>
      <c r="K221" s="1210" t="s">
        <v>655</v>
      </c>
      <c r="L221" s="1209">
        <v>4015</v>
      </c>
      <c r="M221" s="1209">
        <v>3394</v>
      </c>
      <c r="N221" s="1211"/>
      <c r="O221" s="1211">
        <v>44104</v>
      </c>
      <c r="P221" s="1212" t="s">
        <v>649</v>
      </c>
      <c r="Q221" s="1213" t="s">
        <v>752</v>
      </c>
      <c r="R221" s="1120">
        <v>131</v>
      </c>
      <c r="S221" s="1120">
        <v>11</v>
      </c>
      <c r="T221" s="1126"/>
      <c r="U221" s="1127"/>
      <c r="V221" s="1127"/>
    </row>
    <row r="222" spans="1:22" s="1122" customFormat="1" ht="27" customHeight="1">
      <c r="A222" s="1110"/>
      <c r="B222" s="1208" t="s">
        <v>614</v>
      </c>
      <c r="C222" s="1209"/>
      <c r="D222" s="1209">
        <f t="shared" si="15"/>
        <v>0</v>
      </c>
      <c r="E222" s="1209"/>
      <c r="F222" s="1209"/>
      <c r="G222" s="1209">
        <f t="shared" si="16"/>
        <v>34472</v>
      </c>
      <c r="H222" s="1209"/>
      <c r="I222" s="1209"/>
      <c r="J222" s="1209">
        <v>34472</v>
      </c>
      <c r="K222" s="1210" t="s">
        <v>638</v>
      </c>
      <c r="L222" s="1209">
        <v>29785</v>
      </c>
      <c r="M222" s="1209">
        <v>13224</v>
      </c>
      <c r="N222" s="1211"/>
      <c r="O222" s="1211">
        <v>44104</v>
      </c>
      <c r="P222" s="1212" t="s">
        <v>643</v>
      </c>
      <c r="Q222" s="1213" t="s">
        <v>702</v>
      </c>
      <c r="R222" s="1120">
        <v>134</v>
      </c>
      <c r="S222" s="1120">
        <v>12</v>
      </c>
      <c r="T222" s="1126"/>
      <c r="U222" s="1127"/>
      <c r="V222" s="1127"/>
    </row>
    <row r="223" spans="1:22" s="1122" customFormat="1" ht="27" customHeight="1" thickBot="1">
      <c r="A223" s="1110"/>
      <c r="B223" s="1208" t="s">
        <v>753</v>
      </c>
      <c r="C223" s="1209"/>
      <c r="D223" s="1209">
        <f t="shared" si="15"/>
        <v>0</v>
      </c>
      <c r="E223" s="1209"/>
      <c r="F223" s="1209"/>
      <c r="G223" s="1209">
        <f t="shared" si="16"/>
        <v>23051</v>
      </c>
      <c r="H223" s="1209"/>
      <c r="I223" s="1209"/>
      <c r="J223" s="1209">
        <v>23051</v>
      </c>
      <c r="K223" s="1210" t="s">
        <v>754</v>
      </c>
      <c r="L223" s="1209">
        <v>22978</v>
      </c>
      <c r="M223" s="1209">
        <v>6893</v>
      </c>
      <c r="N223" s="1211"/>
      <c r="O223" s="1211">
        <v>44101</v>
      </c>
      <c r="P223" s="1212" t="s">
        <v>612</v>
      </c>
      <c r="Q223" s="1213" t="s">
        <v>755</v>
      </c>
      <c r="R223" s="1120">
        <v>116</v>
      </c>
      <c r="S223" s="1120">
        <v>13</v>
      </c>
      <c r="T223" s="1126"/>
      <c r="U223" s="1127"/>
      <c r="V223" s="1127"/>
    </row>
    <row r="224" spans="1:22" s="1045" customFormat="1" ht="24.75" thickTop="1" thickBot="1">
      <c r="A224" s="1214">
        <f t="shared" ref="A224:M224" si="17">SUM(A211:A223)</f>
        <v>0</v>
      </c>
      <c r="B224" s="1214">
        <f t="shared" si="17"/>
        <v>0</v>
      </c>
      <c r="C224" s="1214">
        <f t="shared" si="17"/>
        <v>0</v>
      </c>
      <c r="D224" s="1214">
        <f t="shared" si="17"/>
        <v>0</v>
      </c>
      <c r="E224" s="1214">
        <f t="shared" si="17"/>
        <v>0</v>
      </c>
      <c r="F224" s="1214">
        <f t="shared" si="17"/>
        <v>0</v>
      </c>
      <c r="G224" s="1214">
        <f t="shared" si="17"/>
        <v>433807</v>
      </c>
      <c r="H224" s="1214">
        <f t="shared" si="17"/>
        <v>0</v>
      </c>
      <c r="I224" s="1214">
        <f t="shared" si="17"/>
        <v>78020</v>
      </c>
      <c r="J224" s="1214">
        <f t="shared" si="17"/>
        <v>355787</v>
      </c>
      <c r="K224" s="1214">
        <f t="shared" si="17"/>
        <v>0</v>
      </c>
      <c r="L224" s="1214">
        <f t="shared" si="17"/>
        <v>344099</v>
      </c>
      <c r="M224" s="1214">
        <f t="shared" si="17"/>
        <v>192280</v>
      </c>
      <c r="N224" s="1214"/>
      <c r="O224" s="1214"/>
      <c r="P224" s="1215"/>
      <c r="Q224" s="1216"/>
      <c r="R224" s="1217"/>
      <c r="S224" s="1218"/>
      <c r="T224" s="1044"/>
    </row>
    <row r="225" spans="1:25" s="1134" customFormat="1" ht="29.25" customHeight="1" thickTop="1" thickBot="1">
      <c r="A225" s="1044"/>
      <c r="B225" s="1053"/>
      <c r="C225" s="1053"/>
      <c r="D225" s="1044"/>
      <c r="E225" s="1219"/>
      <c r="F225" s="1219"/>
      <c r="G225" s="1044"/>
      <c r="H225" s="1044"/>
      <c r="I225" s="1044"/>
      <c r="J225" s="1044"/>
      <c r="K225" s="1220"/>
      <c r="L225" s="1044"/>
      <c r="M225" s="1044"/>
      <c r="N225" s="1038"/>
      <c r="O225" s="1221"/>
      <c r="P225" s="1222"/>
      <c r="Q225" s="1223"/>
      <c r="R225" s="1044"/>
      <c r="S225" s="1044"/>
      <c r="T225" s="1155"/>
      <c r="X225" s="1224"/>
    </row>
    <row r="226" spans="1:25" s="1134" customFormat="1" ht="27.95" customHeight="1" thickTop="1" thickBot="1">
      <c r="A226" s="1225">
        <f t="shared" ref="A226:M226" si="18">A193+A152+A113+A74+A35+A224</f>
        <v>0</v>
      </c>
      <c r="B226" s="1225">
        <f t="shared" si="18"/>
        <v>0</v>
      </c>
      <c r="C226" s="1225">
        <f t="shared" si="18"/>
        <v>0</v>
      </c>
      <c r="D226" s="1225">
        <f t="shared" si="18"/>
        <v>7747</v>
      </c>
      <c r="E226" s="1225">
        <f t="shared" si="18"/>
        <v>7747</v>
      </c>
      <c r="F226" s="1225">
        <f t="shared" si="18"/>
        <v>0</v>
      </c>
      <c r="G226" s="1225">
        <f t="shared" si="18"/>
        <v>1170750</v>
      </c>
      <c r="H226" s="1225">
        <f t="shared" si="18"/>
        <v>0</v>
      </c>
      <c r="I226" s="1225">
        <f t="shared" si="18"/>
        <v>354956</v>
      </c>
      <c r="J226" s="1225">
        <f t="shared" si="18"/>
        <v>815794</v>
      </c>
      <c r="K226" s="1225">
        <f t="shared" si="18"/>
        <v>0</v>
      </c>
      <c r="L226" s="1225">
        <f t="shared" si="18"/>
        <v>3201699</v>
      </c>
      <c r="M226" s="1225">
        <f t="shared" si="18"/>
        <v>1163394</v>
      </c>
      <c r="N226" s="1255" t="s">
        <v>756</v>
      </c>
      <c r="O226" s="1256"/>
      <c r="P226" s="1256"/>
      <c r="Q226" s="1256"/>
      <c r="R226" s="1256"/>
      <c r="S226" s="1257"/>
      <c r="T226" s="1155"/>
      <c r="U226" s="1156"/>
    </row>
    <row r="227" spans="1:25" s="1134" customFormat="1" ht="27.95" customHeight="1" thickTop="1">
      <c r="A227" s="1157"/>
      <c r="B227" s="1158"/>
      <c r="C227" s="1158"/>
      <c r="D227" s="1159"/>
      <c r="E227" s="1159"/>
      <c r="F227" s="1159"/>
      <c r="G227" s="1157"/>
      <c r="H227" s="1157"/>
      <c r="I227" s="1157"/>
      <c r="J227" s="1160"/>
      <c r="K227" s="1161"/>
      <c r="L227" s="1159"/>
      <c r="M227" s="1159"/>
      <c r="N227" s="1162"/>
      <c r="O227" s="1162"/>
      <c r="P227" s="1163"/>
      <c r="Q227" s="1164"/>
      <c r="R227" s="1159"/>
      <c r="S227" s="1159"/>
      <c r="T227" s="1155"/>
      <c r="U227" s="1156"/>
    </row>
    <row r="228" spans="1:25" s="1226" customFormat="1" ht="25.5">
      <c r="A228" s="1157"/>
      <c r="B228" s="1158"/>
      <c r="C228" s="1158"/>
      <c r="D228" s="1159"/>
      <c r="E228" s="1159"/>
      <c r="F228" s="1159"/>
      <c r="G228" s="1157"/>
      <c r="H228" s="1157"/>
      <c r="I228" s="1157"/>
      <c r="J228" s="1160"/>
      <c r="K228" s="1161"/>
      <c r="L228" s="1159"/>
      <c r="M228" s="1159"/>
      <c r="N228" s="1162"/>
      <c r="O228" s="1162"/>
      <c r="P228" s="1163"/>
      <c r="Q228" s="1164"/>
      <c r="R228" s="1159"/>
      <c r="S228" s="1159"/>
      <c r="T228" s="1044"/>
    </row>
    <row r="229" spans="1:25" s="1226" customFormat="1" ht="27.75">
      <c r="A229" s="1044"/>
      <c r="B229" s="1053"/>
      <c r="C229" s="1053"/>
      <c r="D229" s="1044"/>
      <c r="E229" s="1219"/>
      <c r="F229" s="1219"/>
      <c r="G229" s="1044"/>
      <c r="H229" s="1044"/>
      <c r="I229" s="1044"/>
      <c r="J229" s="1044"/>
      <c r="K229" s="1220"/>
      <c r="L229" s="1044" t="s">
        <v>4</v>
      </c>
      <c r="M229" s="1044" t="s">
        <v>288</v>
      </c>
      <c r="N229" s="1038"/>
      <c r="O229" s="1221"/>
      <c r="P229" s="1227"/>
      <c r="Q229" s="1228"/>
      <c r="R229" s="1229"/>
      <c r="S229" s="1230"/>
    </row>
    <row r="230" spans="1:25" s="1226" customFormat="1" ht="27.75">
      <c r="B230" s="1231"/>
      <c r="C230" s="1231"/>
      <c r="E230" s="1124"/>
      <c r="F230" s="1124"/>
      <c r="K230" s="1232"/>
      <c r="N230" s="1233"/>
      <c r="O230" s="1234"/>
      <c r="P230" s="1235"/>
      <c r="Q230" s="1236"/>
      <c r="R230" s="1143"/>
      <c r="S230" s="1237"/>
    </row>
    <row r="231" spans="1:25" s="1226" customFormat="1">
      <c r="B231" s="1231"/>
      <c r="C231" s="1231"/>
      <c r="E231" s="1125"/>
      <c r="F231" s="1125"/>
      <c r="I231" s="1238"/>
      <c r="J231" s="1238"/>
      <c r="K231" s="1232"/>
      <c r="N231" s="1233"/>
      <c r="O231" s="1234"/>
      <c r="P231" s="1174"/>
      <c r="Q231" s="1239"/>
    </row>
    <row r="232" spans="1:25" s="1226" customFormat="1" ht="26.25">
      <c r="A232" s="1240"/>
      <c r="B232" s="1240"/>
      <c r="C232" s="1240"/>
      <c r="D232" s="1240"/>
      <c r="E232" s="1171"/>
      <c r="F232" s="1171"/>
      <c r="G232" s="1240"/>
      <c r="H232" s="1240"/>
      <c r="I232" s="1240"/>
      <c r="J232" s="1240"/>
      <c r="K232" s="1241"/>
      <c r="L232" s="1240"/>
      <c r="M232" s="1240"/>
      <c r="N232" s="1233"/>
      <c r="O232" s="1234"/>
      <c r="P232" s="1174"/>
      <c r="Q232" s="1239"/>
      <c r="U232" s="1242"/>
      <c r="Y232" s="1127"/>
    </row>
    <row r="233" spans="1:25" s="1226" customFormat="1" ht="25.5">
      <c r="B233" s="1231"/>
      <c r="C233" s="1231"/>
      <c r="E233" s="1124"/>
      <c r="F233" s="1124"/>
      <c r="H233" s="1226" t="s">
        <v>288</v>
      </c>
      <c r="J233" s="1226" t="s">
        <v>4</v>
      </c>
      <c r="K233" s="1232"/>
      <c r="N233" s="1233"/>
      <c r="O233" s="1234"/>
      <c r="P233" s="1174"/>
      <c r="Q233" s="1239"/>
      <c r="U233" s="1127"/>
      <c r="Y233" s="1127"/>
    </row>
    <row r="234" spans="1:25" s="1226" customFormat="1">
      <c r="B234" s="1231"/>
      <c r="C234" s="1231"/>
      <c r="E234" s="1124"/>
      <c r="F234" s="1124"/>
      <c r="K234" s="1232"/>
      <c r="N234" s="1233"/>
      <c r="O234" s="1234"/>
      <c r="P234" s="1174"/>
      <c r="Q234" s="1239"/>
    </row>
    <row r="235" spans="1:25" s="1226" customFormat="1" ht="33">
      <c r="B235" s="1231"/>
      <c r="C235" s="1231"/>
      <c r="E235" s="1124"/>
      <c r="F235" s="1124"/>
      <c r="G235" s="1243"/>
      <c r="K235" s="1232"/>
      <c r="N235" s="1233"/>
      <c r="O235" s="1234"/>
      <c r="P235" s="1244"/>
      <c r="Q235" s="1239"/>
    </row>
    <row r="236" spans="1:25" s="1226" customFormat="1" ht="30.75">
      <c r="B236" s="1231"/>
      <c r="C236" s="1231"/>
      <c r="E236" s="1124"/>
      <c r="F236" s="1124"/>
      <c r="G236" s="1245"/>
      <c r="K236" s="1232"/>
      <c r="N236" s="1233"/>
      <c r="O236" s="1234"/>
      <c r="P236" s="1244"/>
      <c r="Q236" s="1246"/>
    </row>
    <row r="237" spans="1:25" s="1226" customFormat="1">
      <c r="B237" s="1231"/>
      <c r="C237" s="1231"/>
      <c r="E237" s="1125"/>
      <c r="F237" s="1125"/>
      <c r="G237" s="1226" t="s">
        <v>4</v>
      </c>
      <c r="K237" s="1232"/>
      <c r="N237" s="1233"/>
      <c r="O237" s="1234"/>
      <c r="P237" s="1244"/>
      <c r="Q237" s="1239"/>
      <c r="X237" s="1238"/>
    </row>
    <row r="238" spans="1:25" s="1226" customFormat="1" ht="33">
      <c r="B238" s="1231"/>
      <c r="C238" s="1231"/>
      <c r="E238" s="1247"/>
      <c r="F238" s="1125"/>
      <c r="G238" s="1248"/>
      <c r="J238" s="1226" t="s">
        <v>4</v>
      </c>
      <c r="K238" s="1232"/>
      <c r="N238" s="1233"/>
      <c r="O238" s="1234"/>
      <c r="P238" s="1244"/>
      <c r="Q238" s="1239"/>
    </row>
    <row r="239" spans="1:25" s="1226" customFormat="1">
      <c r="B239" s="1231"/>
      <c r="C239" s="1231"/>
      <c r="E239" s="1124"/>
      <c r="F239" s="1124"/>
      <c r="K239" s="1232"/>
      <c r="N239" s="1233"/>
      <c r="O239" s="1234"/>
      <c r="P239" s="1244"/>
      <c r="Q239" s="1239"/>
    </row>
    <row r="240" spans="1:25" s="1226" customFormat="1">
      <c r="B240" s="1231"/>
      <c r="C240" s="1231"/>
      <c r="E240" s="1125"/>
      <c r="F240" s="1125"/>
      <c r="K240" s="1232"/>
      <c r="N240" s="1233"/>
      <c r="O240" s="1234"/>
      <c r="P240" s="1244"/>
      <c r="Q240" s="1239"/>
    </row>
    <row r="241" spans="2:17" s="1226" customFormat="1">
      <c r="B241" s="1231"/>
      <c r="C241" s="1231"/>
      <c r="E241" s="1124"/>
      <c r="F241" s="1124"/>
      <c r="K241" s="1232" t="s">
        <v>4</v>
      </c>
      <c r="N241" s="1233"/>
      <c r="O241" s="1234"/>
      <c r="P241" s="1244"/>
      <c r="Q241" s="1239"/>
    </row>
    <row r="242" spans="2:17" s="1226" customFormat="1">
      <c r="B242" s="1231"/>
      <c r="C242" s="1231"/>
      <c r="E242" s="1125"/>
      <c r="F242" s="1125"/>
      <c r="G242" s="1238"/>
      <c r="K242" s="1232"/>
      <c r="N242" s="1233"/>
      <c r="O242" s="1234"/>
      <c r="P242" s="1244"/>
      <c r="Q242" s="1239"/>
    </row>
    <row r="243" spans="2:17" s="1226" customFormat="1">
      <c r="B243" s="1231"/>
      <c r="C243" s="1231"/>
      <c r="E243" s="1124"/>
      <c r="F243" s="1124"/>
      <c r="K243" s="1232"/>
      <c r="N243" s="1233"/>
      <c r="O243" s="1234"/>
      <c r="P243" s="1244"/>
      <c r="Q243" s="1239"/>
    </row>
    <row r="244" spans="2:17" s="1226" customFormat="1">
      <c r="B244" s="1231"/>
      <c r="C244" s="1231"/>
      <c r="E244" s="1124"/>
      <c r="F244" s="1124"/>
      <c r="I244" s="1226" t="s">
        <v>4</v>
      </c>
      <c r="K244" s="1232"/>
      <c r="N244" s="1233"/>
      <c r="O244" s="1234"/>
      <c r="P244" s="1244"/>
      <c r="Q244" s="1239"/>
    </row>
    <row r="245" spans="2:17" s="1226" customFormat="1">
      <c r="B245" s="1231"/>
      <c r="C245" s="1231"/>
      <c r="E245" s="1125"/>
      <c r="F245" s="1125"/>
      <c r="K245" s="1232"/>
      <c r="N245" s="1233"/>
      <c r="O245" s="1234"/>
      <c r="P245" s="1244"/>
      <c r="Q245" s="1239"/>
    </row>
    <row r="246" spans="2:17" s="1226" customFormat="1">
      <c r="B246" s="1231"/>
      <c r="C246" s="1231"/>
      <c r="E246" s="1124"/>
      <c r="F246" s="1124"/>
      <c r="K246" s="1232"/>
      <c r="N246" s="1233"/>
      <c r="O246" s="1249"/>
      <c r="P246" s="1244"/>
      <c r="Q246" s="1239"/>
    </row>
    <row r="247" spans="2:17" s="1226" customFormat="1">
      <c r="B247" s="1231"/>
      <c r="C247" s="1231"/>
      <c r="E247" s="1124"/>
      <c r="F247" s="1124"/>
      <c r="K247" s="1232"/>
      <c r="N247" s="1233"/>
      <c r="O247" s="1249"/>
      <c r="P247" s="1244"/>
      <c r="Q247" s="1239"/>
    </row>
    <row r="248" spans="2:17" s="1226" customFormat="1">
      <c r="B248" s="1231"/>
      <c r="C248" s="1231"/>
      <c r="E248" s="1124"/>
      <c r="F248" s="1124"/>
      <c r="K248" s="1232"/>
      <c r="N248" s="1233"/>
      <c r="O248" s="1249"/>
      <c r="P248" s="1244"/>
      <c r="Q248" s="1239"/>
    </row>
    <row r="249" spans="2:17" s="1226" customFormat="1">
      <c r="B249" s="1231"/>
      <c r="C249" s="1231"/>
      <c r="E249" s="1124"/>
      <c r="F249" s="1124"/>
      <c r="K249" s="1232"/>
      <c r="N249" s="1233"/>
      <c r="O249" s="1249"/>
      <c r="P249" s="1244"/>
      <c r="Q249" s="1239"/>
    </row>
    <row r="250" spans="2:17" s="1226" customFormat="1">
      <c r="B250" s="1231"/>
      <c r="C250" s="1231"/>
      <c r="E250" s="1124"/>
      <c r="F250" s="1124"/>
      <c r="K250" s="1232"/>
      <c r="N250" s="1233"/>
      <c r="O250" s="1249"/>
      <c r="P250" s="1244"/>
      <c r="Q250" s="1239"/>
    </row>
    <row r="251" spans="2:17" s="1226" customFormat="1">
      <c r="B251" s="1231"/>
      <c r="C251" s="1231"/>
      <c r="E251" s="1124"/>
      <c r="F251" s="1124"/>
      <c r="K251" s="1232"/>
      <c r="N251" s="1233"/>
      <c r="O251" s="1249"/>
      <c r="P251" s="1244"/>
      <c r="Q251" s="1239"/>
    </row>
    <row r="252" spans="2:17" s="1226" customFormat="1">
      <c r="B252" s="1231"/>
      <c r="C252" s="1231"/>
      <c r="E252" s="1124"/>
      <c r="F252" s="1124"/>
      <c r="K252" s="1232"/>
      <c r="N252" s="1233"/>
      <c r="O252" s="1249"/>
      <c r="P252" s="1244"/>
      <c r="Q252" s="1239"/>
    </row>
    <row r="253" spans="2:17" s="1226" customFormat="1">
      <c r="B253" s="1231"/>
      <c r="C253" s="1231"/>
      <c r="E253" s="1124"/>
      <c r="F253" s="1124"/>
      <c r="K253" s="1232"/>
      <c r="N253" s="1233"/>
      <c r="O253" s="1249"/>
      <c r="P253" s="1244"/>
      <c r="Q253" s="1239"/>
    </row>
    <row r="254" spans="2:17" s="1226" customFormat="1">
      <c r="B254" s="1231"/>
      <c r="C254" s="1231"/>
      <c r="E254" s="1124"/>
      <c r="F254" s="1124"/>
      <c r="K254" s="1232"/>
      <c r="N254" s="1233"/>
      <c r="O254" s="1249"/>
      <c r="P254" s="1244"/>
      <c r="Q254" s="1239"/>
    </row>
    <row r="255" spans="2:17" s="1226" customFormat="1">
      <c r="B255" s="1231"/>
      <c r="C255" s="1231"/>
      <c r="E255" s="1124"/>
      <c r="F255" s="1124"/>
      <c r="K255" s="1232"/>
      <c r="N255" s="1233"/>
      <c r="O255" s="1249"/>
      <c r="P255" s="1244"/>
      <c r="Q255" s="1239"/>
    </row>
    <row r="256" spans="2:17" s="1226" customFormat="1">
      <c r="B256" s="1231"/>
      <c r="C256" s="1231"/>
      <c r="E256" s="1124"/>
      <c r="F256" s="1124"/>
      <c r="K256" s="1232"/>
      <c r="N256" s="1233"/>
      <c r="O256" s="1249"/>
      <c r="P256" s="1244"/>
      <c r="Q256" s="1239"/>
    </row>
    <row r="257" spans="2:17" s="1226" customFormat="1">
      <c r="B257" s="1231"/>
      <c r="C257" s="1231"/>
      <c r="E257" s="1124"/>
      <c r="F257" s="1124"/>
      <c r="K257" s="1232"/>
      <c r="N257" s="1233"/>
      <c r="O257" s="1249"/>
      <c r="P257" s="1244"/>
      <c r="Q257" s="1239"/>
    </row>
    <row r="258" spans="2:17" s="1226" customFormat="1">
      <c r="B258" s="1231"/>
      <c r="C258" s="1231"/>
      <c r="E258" s="1123"/>
      <c r="F258" s="1123"/>
      <c r="K258" s="1232"/>
      <c r="N258" s="1233"/>
      <c r="O258" s="1249"/>
      <c r="P258" s="1244"/>
      <c r="Q258" s="1239"/>
    </row>
    <row r="259" spans="2:17" s="1226" customFormat="1">
      <c r="B259" s="1231"/>
      <c r="C259" s="1231"/>
      <c r="E259" s="1124"/>
      <c r="F259" s="1124"/>
      <c r="K259" s="1232"/>
      <c r="N259" s="1233"/>
      <c r="O259" s="1249"/>
      <c r="P259" s="1244"/>
      <c r="Q259" s="1239"/>
    </row>
    <row r="260" spans="2:17" s="1226" customFormat="1">
      <c r="B260" s="1231"/>
      <c r="C260" s="1231"/>
      <c r="E260" s="1124"/>
      <c r="F260" s="1124"/>
      <c r="K260" s="1232"/>
      <c r="N260" s="1233"/>
      <c r="O260" s="1249"/>
      <c r="P260" s="1244"/>
      <c r="Q260" s="1239"/>
    </row>
    <row r="261" spans="2:17" s="1226" customFormat="1">
      <c r="B261" s="1231"/>
      <c r="C261" s="1231"/>
      <c r="E261" s="1124"/>
      <c r="F261" s="1124"/>
      <c r="K261" s="1232"/>
      <c r="N261" s="1233"/>
      <c r="O261" s="1249"/>
      <c r="P261" s="1244"/>
      <c r="Q261" s="1239"/>
    </row>
    <row r="262" spans="2:17" s="1226" customFormat="1">
      <c r="B262" s="1231"/>
      <c r="C262" s="1231"/>
      <c r="E262" s="1124"/>
      <c r="F262" s="1124"/>
      <c r="K262" s="1232"/>
      <c r="N262" s="1233"/>
      <c r="O262" s="1249"/>
      <c r="P262" s="1244"/>
      <c r="Q262" s="1239"/>
    </row>
    <row r="263" spans="2:17" s="1226" customFormat="1">
      <c r="B263" s="1231"/>
      <c r="C263" s="1231"/>
      <c r="E263" s="1124"/>
      <c r="F263" s="1124"/>
      <c r="K263" s="1232"/>
      <c r="N263" s="1233"/>
      <c r="O263" s="1249"/>
      <c r="P263" s="1244"/>
      <c r="Q263" s="1239"/>
    </row>
    <row r="264" spans="2:17" s="1226" customFormat="1">
      <c r="B264" s="1231"/>
      <c r="C264" s="1231"/>
      <c r="E264" s="1124"/>
      <c r="F264" s="1124"/>
      <c r="K264" s="1232"/>
      <c r="N264" s="1233"/>
      <c r="O264" s="1249"/>
      <c r="P264" s="1244"/>
      <c r="Q264" s="1239"/>
    </row>
    <row r="265" spans="2:17" s="1226" customFormat="1">
      <c r="B265" s="1231"/>
      <c r="C265" s="1231"/>
      <c r="E265" s="1124"/>
      <c r="F265" s="1124"/>
      <c r="K265" s="1232"/>
      <c r="N265" s="1233"/>
      <c r="O265" s="1249"/>
      <c r="P265" s="1244"/>
      <c r="Q265" s="1239"/>
    </row>
    <row r="266" spans="2:17" s="1226" customFormat="1">
      <c r="B266" s="1231"/>
      <c r="C266" s="1231"/>
      <c r="E266" s="1124"/>
      <c r="F266" s="1124"/>
      <c r="K266" s="1232"/>
      <c r="N266" s="1233"/>
      <c r="O266" s="1249"/>
      <c r="P266" s="1244"/>
      <c r="Q266" s="1239"/>
    </row>
    <row r="267" spans="2:17" s="1226" customFormat="1">
      <c r="B267" s="1231"/>
      <c r="C267" s="1231"/>
      <c r="E267" s="1124"/>
      <c r="F267" s="1124"/>
      <c r="K267" s="1232"/>
      <c r="N267" s="1233"/>
      <c r="O267" s="1249"/>
      <c r="P267" s="1244"/>
      <c r="Q267" s="1239"/>
    </row>
    <row r="268" spans="2:17" s="1226" customFormat="1">
      <c r="B268" s="1231"/>
      <c r="C268" s="1231"/>
      <c r="E268" s="1124"/>
      <c r="F268" s="1124"/>
      <c r="K268" s="1232"/>
      <c r="N268" s="1233"/>
      <c r="O268" s="1249"/>
      <c r="P268" s="1244"/>
      <c r="Q268" s="1239"/>
    </row>
    <row r="269" spans="2:17" s="1226" customFormat="1" ht="26.25">
      <c r="B269" s="1231"/>
      <c r="C269" s="1231"/>
      <c r="D269" s="1250"/>
      <c r="E269" s="1251"/>
      <c r="F269" s="1252"/>
      <c r="K269" s="1232"/>
      <c r="N269" s="1233"/>
      <c r="O269" s="1249"/>
      <c r="P269" s="1244"/>
      <c r="Q269" s="1239"/>
    </row>
    <row r="270" spans="2:17" s="1226" customFormat="1">
      <c r="B270" s="1231"/>
      <c r="C270" s="1231"/>
      <c r="K270" s="1232"/>
      <c r="N270" s="1233"/>
      <c r="O270" s="1249"/>
      <c r="P270" s="1244"/>
      <c r="Q270" s="1239"/>
    </row>
    <row r="271" spans="2:17" s="1226" customFormat="1">
      <c r="B271" s="1231"/>
      <c r="C271" s="1231"/>
      <c r="K271" s="1232"/>
      <c r="N271" s="1233"/>
      <c r="O271" s="1249"/>
      <c r="P271" s="1244"/>
      <c r="Q271" s="1239"/>
    </row>
    <row r="272" spans="2:17" s="1226" customFormat="1">
      <c r="B272" s="1231"/>
      <c r="C272" s="1231"/>
      <c r="K272" s="1232"/>
      <c r="N272" s="1233"/>
      <c r="O272" s="1249"/>
      <c r="P272" s="1244"/>
      <c r="Q272" s="1239"/>
    </row>
    <row r="273" spans="2:17" s="1226" customFormat="1">
      <c r="B273" s="1231"/>
      <c r="C273" s="1231"/>
      <c r="K273" s="1232"/>
      <c r="N273" s="1233"/>
      <c r="O273" s="1249"/>
      <c r="P273" s="1244"/>
      <c r="Q273" s="1239"/>
    </row>
    <row r="274" spans="2:17" s="1226" customFormat="1">
      <c r="B274" s="1231"/>
      <c r="C274" s="1231"/>
      <c r="K274" s="1232"/>
      <c r="N274" s="1233"/>
      <c r="O274" s="1249"/>
      <c r="P274" s="1244"/>
      <c r="Q274" s="1239"/>
    </row>
    <row r="275" spans="2:17" s="1226" customFormat="1">
      <c r="B275" s="1231"/>
      <c r="C275" s="1231"/>
      <c r="K275" s="1232"/>
      <c r="N275" s="1233"/>
      <c r="O275" s="1249"/>
      <c r="P275" s="1244"/>
      <c r="Q275" s="1239"/>
    </row>
    <row r="276" spans="2:17" s="1226" customFormat="1">
      <c r="B276" s="1231"/>
      <c r="C276" s="1231"/>
      <c r="K276" s="1232"/>
      <c r="N276" s="1233"/>
      <c r="O276" s="1249"/>
      <c r="P276" s="1244"/>
      <c r="Q276" s="1239"/>
    </row>
    <row r="277" spans="2:17" s="1226" customFormat="1">
      <c r="B277" s="1231"/>
      <c r="C277" s="1231"/>
      <c r="K277" s="1232"/>
      <c r="N277" s="1233"/>
      <c r="O277" s="1249"/>
      <c r="P277" s="1244"/>
      <c r="Q277" s="1239"/>
    </row>
    <row r="278" spans="2:17" s="1226" customFormat="1">
      <c r="B278" s="1231"/>
      <c r="C278" s="1231"/>
      <c r="K278" s="1232"/>
      <c r="N278" s="1233"/>
      <c r="O278" s="1249"/>
      <c r="P278" s="1244"/>
      <c r="Q278" s="1239"/>
    </row>
    <row r="279" spans="2:17" s="1226" customFormat="1">
      <c r="B279" s="1231"/>
      <c r="C279" s="1231"/>
      <c r="K279" s="1232"/>
      <c r="N279" s="1233"/>
      <c r="O279" s="1249"/>
      <c r="P279" s="1244"/>
      <c r="Q279" s="1239"/>
    </row>
    <row r="280" spans="2:17" s="1226" customFormat="1">
      <c r="B280" s="1231"/>
      <c r="C280" s="1231"/>
      <c r="K280" s="1232"/>
      <c r="N280" s="1233"/>
      <c r="O280" s="1249"/>
      <c r="P280" s="1244"/>
      <c r="Q280" s="1239"/>
    </row>
    <row r="281" spans="2:17" s="1226" customFormat="1">
      <c r="B281" s="1231"/>
      <c r="C281" s="1231"/>
      <c r="K281" s="1232"/>
      <c r="N281" s="1233"/>
      <c r="O281" s="1249"/>
      <c r="P281" s="1244"/>
      <c r="Q281" s="1239"/>
    </row>
    <row r="282" spans="2:17" s="1226" customFormat="1">
      <c r="B282" s="1231"/>
      <c r="C282" s="1231"/>
      <c r="K282" s="1232"/>
      <c r="N282" s="1233"/>
      <c r="O282" s="1249"/>
      <c r="P282" s="1244"/>
      <c r="Q282" s="1239"/>
    </row>
    <row r="283" spans="2:17" s="1226" customFormat="1">
      <c r="B283" s="1231"/>
      <c r="C283" s="1231"/>
      <c r="K283" s="1232"/>
      <c r="N283" s="1233"/>
      <c r="O283" s="1249"/>
      <c r="P283" s="1244"/>
      <c r="Q283" s="1239"/>
    </row>
    <row r="284" spans="2:17" s="1226" customFormat="1">
      <c r="B284" s="1231"/>
      <c r="C284" s="1231"/>
      <c r="K284" s="1232"/>
      <c r="N284" s="1233"/>
      <c r="O284" s="1249"/>
      <c r="P284" s="1244"/>
      <c r="Q284" s="1239"/>
    </row>
    <row r="285" spans="2:17" s="1226" customFormat="1">
      <c r="B285" s="1231"/>
      <c r="C285" s="1231"/>
      <c r="K285" s="1232"/>
      <c r="N285" s="1233"/>
      <c r="O285" s="1249"/>
      <c r="P285" s="1244"/>
      <c r="Q285" s="1239"/>
    </row>
    <row r="286" spans="2:17" s="1226" customFormat="1">
      <c r="B286" s="1231"/>
      <c r="C286" s="1231"/>
      <c r="K286" s="1232"/>
      <c r="N286" s="1233"/>
      <c r="O286" s="1249"/>
      <c r="P286" s="1244"/>
      <c r="Q286" s="1239"/>
    </row>
    <row r="287" spans="2:17" s="1226" customFormat="1">
      <c r="B287" s="1231"/>
      <c r="C287" s="1231"/>
      <c r="K287" s="1232"/>
      <c r="N287" s="1233"/>
      <c r="O287" s="1249"/>
      <c r="P287" s="1244"/>
      <c r="Q287" s="1239"/>
    </row>
    <row r="288" spans="2:17" s="1226" customFormat="1">
      <c r="B288" s="1231"/>
      <c r="C288" s="1231"/>
      <c r="K288" s="1232"/>
      <c r="N288" s="1233"/>
      <c r="O288" s="1249"/>
      <c r="P288" s="1244"/>
      <c r="Q288" s="1239"/>
    </row>
    <row r="289" spans="2:17" s="1226" customFormat="1">
      <c r="B289" s="1231"/>
      <c r="C289" s="1231"/>
      <c r="K289" s="1232"/>
      <c r="N289" s="1233"/>
      <c r="O289" s="1249"/>
      <c r="P289" s="1244"/>
      <c r="Q289" s="1239"/>
    </row>
    <row r="290" spans="2:17" s="1226" customFormat="1">
      <c r="B290" s="1231"/>
      <c r="C290" s="1231"/>
      <c r="K290" s="1232"/>
      <c r="N290" s="1233"/>
      <c r="O290" s="1249"/>
      <c r="P290" s="1244"/>
      <c r="Q290" s="1239"/>
    </row>
    <row r="291" spans="2:17" s="1226" customFormat="1">
      <c r="B291" s="1231"/>
      <c r="C291" s="1231"/>
      <c r="K291" s="1232"/>
      <c r="N291" s="1233"/>
      <c r="O291" s="1249"/>
      <c r="P291" s="1244"/>
      <c r="Q291" s="1239"/>
    </row>
    <row r="292" spans="2:17" s="1226" customFormat="1">
      <c r="B292" s="1231"/>
      <c r="C292" s="1231"/>
      <c r="K292" s="1232"/>
      <c r="N292" s="1233"/>
      <c r="O292" s="1249"/>
      <c r="P292" s="1244"/>
      <c r="Q292" s="1239"/>
    </row>
    <row r="293" spans="2:17" s="1226" customFormat="1">
      <c r="B293" s="1231"/>
      <c r="C293" s="1231"/>
      <c r="K293" s="1232"/>
      <c r="N293" s="1233"/>
      <c r="O293" s="1249"/>
      <c r="P293" s="1244"/>
      <c r="Q293" s="1239"/>
    </row>
    <row r="294" spans="2:17" s="1226" customFormat="1">
      <c r="B294" s="1231"/>
      <c r="C294" s="1231"/>
      <c r="K294" s="1232"/>
      <c r="N294" s="1233"/>
      <c r="O294" s="1249"/>
      <c r="P294" s="1244"/>
      <c r="Q294" s="1239"/>
    </row>
    <row r="295" spans="2:17" s="1226" customFormat="1">
      <c r="B295" s="1231"/>
      <c r="C295" s="1231"/>
      <c r="K295" s="1232"/>
      <c r="N295" s="1233"/>
      <c r="O295" s="1249"/>
      <c r="P295" s="1244"/>
      <c r="Q295" s="1239"/>
    </row>
    <row r="296" spans="2:17" s="1226" customFormat="1">
      <c r="B296" s="1231"/>
      <c r="C296" s="1231"/>
      <c r="K296" s="1232"/>
      <c r="N296" s="1233"/>
      <c r="O296" s="1249"/>
      <c r="P296" s="1244"/>
      <c r="Q296" s="1239"/>
    </row>
    <row r="297" spans="2:17" s="1226" customFormat="1">
      <c r="B297" s="1231"/>
      <c r="C297" s="1231"/>
      <c r="K297" s="1232"/>
      <c r="N297" s="1233"/>
      <c r="O297" s="1249"/>
      <c r="P297" s="1244"/>
      <c r="Q297" s="1239"/>
    </row>
    <row r="298" spans="2:17" s="1226" customFormat="1">
      <c r="B298" s="1231"/>
      <c r="C298" s="1231"/>
      <c r="K298" s="1232"/>
      <c r="N298" s="1233"/>
      <c r="O298" s="1249"/>
      <c r="P298" s="1244"/>
      <c r="Q298" s="1239"/>
    </row>
    <row r="299" spans="2:17" s="1226" customFormat="1">
      <c r="B299" s="1231"/>
      <c r="C299" s="1231"/>
      <c r="K299" s="1232"/>
      <c r="N299" s="1233"/>
      <c r="O299" s="1249"/>
      <c r="P299" s="1244"/>
      <c r="Q299" s="1239"/>
    </row>
    <row r="300" spans="2:17" s="1226" customFormat="1">
      <c r="B300" s="1231"/>
      <c r="C300" s="1231"/>
      <c r="K300" s="1232"/>
      <c r="N300" s="1233"/>
      <c r="O300" s="1249"/>
      <c r="P300" s="1244"/>
      <c r="Q300" s="1239"/>
    </row>
    <row r="301" spans="2:17" s="1226" customFormat="1">
      <c r="B301" s="1231"/>
      <c r="C301" s="1231"/>
      <c r="K301" s="1232"/>
      <c r="N301" s="1233"/>
      <c r="O301" s="1249"/>
      <c r="P301" s="1244"/>
      <c r="Q301" s="1239"/>
    </row>
    <row r="302" spans="2:17" s="1226" customFormat="1">
      <c r="B302" s="1231"/>
      <c r="C302" s="1231"/>
      <c r="K302" s="1232"/>
      <c r="N302" s="1233"/>
      <c r="O302" s="1249"/>
      <c r="P302" s="1244"/>
      <c r="Q302" s="1239"/>
    </row>
    <row r="303" spans="2:17" s="1226" customFormat="1">
      <c r="B303" s="1231"/>
      <c r="C303" s="1231"/>
      <c r="K303" s="1232"/>
      <c r="N303" s="1233"/>
      <c r="O303" s="1249"/>
      <c r="P303" s="1244"/>
      <c r="Q303" s="1239"/>
    </row>
    <row r="304" spans="2:17" s="1226" customFormat="1">
      <c r="B304" s="1231"/>
      <c r="C304" s="1231"/>
      <c r="K304" s="1232"/>
      <c r="N304" s="1233"/>
      <c r="O304" s="1249"/>
      <c r="P304" s="1244"/>
      <c r="Q304" s="1239"/>
    </row>
    <row r="305" spans="2:17" s="1226" customFormat="1">
      <c r="B305" s="1231"/>
      <c r="C305" s="1231"/>
      <c r="K305" s="1232"/>
      <c r="N305" s="1233"/>
      <c r="O305" s="1249"/>
      <c r="P305" s="1244"/>
      <c r="Q305" s="1239"/>
    </row>
    <row r="306" spans="2:17" s="1226" customFormat="1">
      <c r="B306" s="1231"/>
      <c r="C306" s="1231"/>
      <c r="K306" s="1232"/>
      <c r="N306" s="1233"/>
      <c r="O306" s="1249"/>
      <c r="P306" s="1244"/>
      <c r="Q306" s="1239"/>
    </row>
    <row r="307" spans="2:17" s="1226" customFormat="1">
      <c r="B307" s="1231"/>
      <c r="C307" s="1231"/>
      <c r="K307" s="1232"/>
      <c r="N307" s="1233"/>
      <c r="O307" s="1249"/>
      <c r="P307" s="1244"/>
      <c r="Q307" s="1239"/>
    </row>
    <row r="308" spans="2:17" s="1226" customFormat="1">
      <c r="B308" s="1231"/>
      <c r="C308" s="1231"/>
      <c r="K308" s="1232"/>
      <c r="N308" s="1233"/>
      <c r="O308" s="1249"/>
      <c r="P308" s="1244"/>
      <c r="Q308" s="1239"/>
    </row>
    <row r="309" spans="2:17" s="1226" customFormat="1">
      <c r="B309" s="1231"/>
      <c r="C309" s="1231"/>
      <c r="K309" s="1232"/>
      <c r="N309" s="1233"/>
      <c r="O309" s="1249"/>
      <c r="P309" s="1244"/>
      <c r="Q309" s="1239"/>
    </row>
    <row r="310" spans="2:17" s="1226" customFormat="1">
      <c r="B310" s="1231"/>
      <c r="C310" s="1231"/>
      <c r="K310" s="1232"/>
      <c r="N310" s="1233"/>
      <c r="O310" s="1249"/>
      <c r="P310" s="1244"/>
      <c r="Q310" s="1239"/>
    </row>
    <row r="311" spans="2:17" s="1226" customFormat="1">
      <c r="B311" s="1231"/>
      <c r="C311" s="1231"/>
      <c r="K311" s="1232"/>
      <c r="N311" s="1233"/>
      <c r="O311" s="1249"/>
      <c r="P311" s="1244"/>
      <c r="Q311" s="1239"/>
    </row>
    <row r="312" spans="2:17" s="1226" customFormat="1">
      <c r="B312" s="1231"/>
      <c r="C312" s="1231"/>
      <c r="K312" s="1232"/>
      <c r="N312" s="1233"/>
      <c r="O312" s="1249"/>
      <c r="P312" s="1244"/>
      <c r="Q312" s="1239"/>
    </row>
    <row r="313" spans="2:17" s="1226" customFormat="1">
      <c r="B313" s="1231"/>
      <c r="C313" s="1231"/>
      <c r="K313" s="1232"/>
      <c r="N313" s="1233"/>
      <c r="O313" s="1249"/>
      <c r="P313" s="1244"/>
      <c r="Q313" s="1239"/>
    </row>
    <row r="314" spans="2:17" s="1226" customFormat="1">
      <c r="B314" s="1231"/>
      <c r="C314" s="1231"/>
      <c r="K314" s="1232"/>
      <c r="N314" s="1233"/>
      <c r="O314" s="1249"/>
      <c r="P314" s="1244"/>
      <c r="Q314" s="1239"/>
    </row>
    <row r="315" spans="2:17" s="1226" customFormat="1">
      <c r="B315" s="1231"/>
      <c r="C315" s="1231"/>
      <c r="K315" s="1232"/>
      <c r="N315" s="1233"/>
      <c r="O315" s="1249"/>
      <c r="P315" s="1244"/>
      <c r="Q315" s="1239"/>
    </row>
    <row r="316" spans="2:17" s="1226" customFormat="1">
      <c r="B316" s="1231"/>
      <c r="C316" s="1231"/>
      <c r="K316" s="1232"/>
      <c r="N316" s="1233"/>
      <c r="O316" s="1249"/>
      <c r="P316" s="1244"/>
      <c r="Q316" s="1239"/>
    </row>
    <row r="317" spans="2:17" s="1226" customFormat="1">
      <c r="B317" s="1231"/>
      <c r="C317" s="1231"/>
      <c r="K317" s="1232"/>
      <c r="N317" s="1233"/>
      <c r="O317" s="1249"/>
      <c r="P317" s="1244"/>
      <c r="Q317" s="1239"/>
    </row>
    <row r="318" spans="2:17" s="1226" customFormat="1">
      <c r="B318" s="1231"/>
      <c r="C318" s="1231"/>
      <c r="K318" s="1232"/>
      <c r="N318" s="1233"/>
      <c r="O318" s="1249"/>
      <c r="P318" s="1244"/>
      <c r="Q318" s="1239"/>
    </row>
    <row r="319" spans="2:17" s="1226" customFormat="1">
      <c r="B319" s="1231"/>
      <c r="C319" s="1231"/>
      <c r="K319" s="1232"/>
      <c r="N319" s="1233"/>
      <c r="O319" s="1249"/>
      <c r="P319" s="1244"/>
      <c r="Q319" s="1239"/>
    </row>
    <row r="320" spans="2:17" s="1226" customFormat="1">
      <c r="B320" s="1231"/>
      <c r="C320" s="1231"/>
      <c r="K320" s="1232"/>
      <c r="N320" s="1233"/>
      <c r="O320" s="1249"/>
      <c r="P320" s="1244"/>
      <c r="Q320" s="1239"/>
    </row>
    <row r="321" spans="2:17" s="1226" customFormat="1">
      <c r="B321" s="1231"/>
      <c r="C321" s="1231"/>
      <c r="K321" s="1232"/>
      <c r="N321" s="1233"/>
      <c r="O321" s="1249"/>
      <c r="P321" s="1244"/>
      <c r="Q321" s="1239"/>
    </row>
    <row r="322" spans="2:17" s="1226" customFormat="1">
      <c r="B322" s="1231"/>
      <c r="C322" s="1231"/>
      <c r="K322" s="1232"/>
      <c r="N322" s="1233"/>
      <c r="O322" s="1249"/>
      <c r="P322" s="1244"/>
      <c r="Q322" s="1239"/>
    </row>
    <row r="323" spans="2:17" s="1226" customFormat="1">
      <c r="B323" s="1231"/>
      <c r="C323" s="1231"/>
      <c r="K323" s="1232"/>
      <c r="N323" s="1233"/>
      <c r="O323" s="1249"/>
      <c r="P323" s="1244"/>
      <c r="Q323" s="1239"/>
    </row>
    <row r="324" spans="2:17" s="1226" customFormat="1">
      <c r="B324" s="1231"/>
      <c r="C324" s="1231"/>
      <c r="K324" s="1232"/>
      <c r="N324" s="1233"/>
      <c r="O324" s="1249"/>
      <c r="P324" s="1244"/>
      <c r="Q324" s="1239"/>
    </row>
    <row r="325" spans="2:17" s="1226" customFormat="1">
      <c r="B325" s="1231"/>
      <c r="C325" s="1231"/>
      <c r="K325" s="1232"/>
      <c r="N325" s="1233"/>
      <c r="O325" s="1249"/>
      <c r="P325" s="1244"/>
      <c r="Q325" s="1239"/>
    </row>
    <row r="326" spans="2:17" s="1226" customFormat="1">
      <c r="B326" s="1231"/>
      <c r="C326" s="1231"/>
      <c r="K326" s="1232"/>
      <c r="N326" s="1233"/>
      <c r="O326" s="1249"/>
      <c r="P326" s="1244"/>
      <c r="Q326" s="1239"/>
    </row>
    <row r="327" spans="2:17" s="1226" customFormat="1">
      <c r="B327" s="1231"/>
      <c r="C327" s="1231"/>
      <c r="K327" s="1232"/>
      <c r="N327" s="1233"/>
      <c r="O327" s="1249"/>
      <c r="P327" s="1244"/>
      <c r="Q327" s="1239"/>
    </row>
    <row r="328" spans="2:17" s="1226" customFormat="1">
      <c r="B328" s="1231"/>
      <c r="C328" s="1231"/>
      <c r="K328" s="1232"/>
      <c r="N328" s="1233"/>
      <c r="O328" s="1249"/>
      <c r="P328" s="1244"/>
      <c r="Q328" s="1239"/>
    </row>
    <row r="329" spans="2:17" s="1226" customFormat="1">
      <c r="B329" s="1231"/>
      <c r="C329" s="1231"/>
      <c r="K329" s="1232"/>
      <c r="N329" s="1233"/>
      <c r="O329" s="1249"/>
      <c r="P329" s="1244"/>
      <c r="Q329" s="1239"/>
    </row>
    <row r="330" spans="2:17" s="1226" customFormat="1">
      <c r="B330" s="1231"/>
      <c r="C330" s="1231"/>
      <c r="K330" s="1232"/>
      <c r="N330" s="1233"/>
      <c r="O330" s="1249"/>
      <c r="P330" s="1244"/>
      <c r="Q330" s="1239"/>
    </row>
    <row r="331" spans="2:17" s="1226" customFormat="1">
      <c r="B331" s="1231"/>
      <c r="C331" s="1231"/>
      <c r="K331" s="1232"/>
      <c r="N331" s="1233"/>
      <c r="O331" s="1249"/>
      <c r="P331" s="1244"/>
      <c r="Q331" s="1239"/>
    </row>
    <row r="332" spans="2:17" s="1226" customFormat="1">
      <c r="B332" s="1231"/>
      <c r="C332" s="1231"/>
      <c r="K332" s="1232"/>
      <c r="N332" s="1233"/>
      <c r="O332" s="1249"/>
      <c r="P332" s="1244"/>
      <c r="Q332" s="1239"/>
    </row>
    <row r="333" spans="2:17" s="1226" customFormat="1">
      <c r="B333" s="1231"/>
      <c r="C333" s="1231"/>
      <c r="K333" s="1232"/>
      <c r="N333" s="1233"/>
      <c r="O333" s="1249"/>
      <c r="P333" s="1244"/>
      <c r="Q333" s="1239"/>
    </row>
    <row r="334" spans="2:17" s="1226" customFormat="1">
      <c r="B334" s="1231"/>
      <c r="C334" s="1231"/>
      <c r="K334" s="1232"/>
      <c r="N334" s="1233"/>
      <c r="O334" s="1249"/>
      <c r="P334" s="1244"/>
      <c r="Q334" s="1239"/>
    </row>
    <row r="335" spans="2:17" s="1226" customFormat="1">
      <c r="B335" s="1231"/>
      <c r="C335" s="1231"/>
      <c r="K335" s="1232"/>
      <c r="N335" s="1233"/>
      <c r="O335" s="1249"/>
      <c r="P335" s="1244"/>
      <c r="Q335" s="1239"/>
    </row>
    <row r="336" spans="2:17" s="1226" customFormat="1">
      <c r="B336" s="1231"/>
      <c r="C336" s="1231"/>
      <c r="K336" s="1232"/>
      <c r="N336" s="1233"/>
      <c r="O336" s="1249"/>
      <c r="P336" s="1244"/>
      <c r="Q336" s="1239"/>
    </row>
    <row r="337" spans="2:17" s="1226" customFormat="1">
      <c r="B337" s="1231"/>
      <c r="C337" s="1231"/>
      <c r="K337" s="1232"/>
      <c r="N337" s="1233"/>
      <c r="O337" s="1249"/>
      <c r="P337" s="1244"/>
      <c r="Q337" s="1239"/>
    </row>
    <row r="338" spans="2:17" s="1226" customFormat="1">
      <c r="B338" s="1231"/>
      <c r="C338" s="1231"/>
      <c r="K338" s="1232"/>
      <c r="N338" s="1233"/>
      <c r="O338" s="1249"/>
      <c r="P338" s="1244"/>
      <c r="Q338" s="1239"/>
    </row>
    <row r="339" spans="2:17" s="1226" customFormat="1">
      <c r="B339" s="1231"/>
      <c r="C339" s="1231"/>
      <c r="K339" s="1232"/>
      <c r="N339" s="1233"/>
      <c r="O339" s="1249"/>
      <c r="P339" s="1244"/>
      <c r="Q339" s="1239"/>
    </row>
    <row r="340" spans="2:17" s="1226" customFormat="1">
      <c r="B340" s="1231"/>
      <c r="C340" s="1231"/>
      <c r="K340" s="1232"/>
      <c r="N340" s="1233"/>
      <c r="O340" s="1249"/>
      <c r="P340" s="1244"/>
      <c r="Q340" s="1239"/>
    </row>
    <row r="341" spans="2:17" s="1226" customFormat="1">
      <c r="B341" s="1231"/>
      <c r="C341" s="1231"/>
      <c r="K341" s="1232"/>
      <c r="N341" s="1233"/>
      <c r="O341" s="1249"/>
      <c r="P341" s="1244"/>
      <c r="Q341" s="1239"/>
    </row>
    <row r="342" spans="2:17" s="1226" customFormat="1">
      <c r="B342" s="1231"/>
      <c r="C342" s="1231"/>
      <c r="K342" s="1232"/>
      <c r="N342" s="1233"/>
      <c r="O342" s="1249"/>
      <c r="P342" s="1244"/>
      <c r="Q342" s="1239"/>
    </row>
    <row r="343" spans="2:17" s="1226" customFormat="1">
      <c r="B343" s="1231"/>
      <c r="C343" s="1231"/>
      <c r="K343" s="1232"/>
      <c r="N343" s="1233"/>
      <c r="O343" s="1249"/>
      <c r="P343" s="1244"/>
      <c r="Q343" s="1239"/>
    </row>
    <row r="344" spans="2:17" s="1226" customFormat="1">
      <c r="B344" s="1231"/>
      <c r="C344" s="1231"/>
      <c r="K344" s="1232"/>
      <c r="N344" s="1233"/>
      <c r="O344" s="1249"/>
      <c r="P344" s="1244"/>
      <c r="Q344" s="1239"/>
    </row>
    <row r="345" spans="2:17" s="1226" customFormat="1">
      <c r="B345" s="1231"/>
      <c r="C345" s="1231"/>
      <c r="K345" s="1232"/>
      <c r="N345" s="1233"/>
      <c r="O345" s="1249"/>
      <c r="P345" s="1244"/>
      <c r="Q345" s="1239"/>
    </row>
    <row r="346" spans="2:17" s="1226" customFormat="1">
      <c r="B346" s="1231"/>
      <c r="C346" s="1231"/>
      <c r="K346" s="1232"/>
      <c r="N346" s="1233"/>
      <c r="O346" s="1249"/>
      <c r="P346" s="1244"/>
      <c r="Q346" s="1239"/>
    </row>
    <row r="347" spans="2:17" s="1226" customFormat="1">
      <c r="B347" s="1231"/>
      <c r="C347" s="1231"/>
      <c r="K347" s="1232"/>
      <c r="N347" s="1233"/>
      <c r="O347" s="1249"/>
      <c r="P347" s="1244"/>
      <c r="Q347" s="1239"/>
    </row>
    <row r="348" spans="2:17" s="1226" customFormat="1">
      <c r="B348" s="1231"/>
      <c r="C348" s="1231"/>
      <c r="K348" s="1232"/>
      <c r="N348" s="1233"/>
      <c r="O348" s="1249"/>
      <c r="P348" s="1244"/>
      <c r="Q348" s="1239"/>
    </row>
    <row r="349" spans="2:17" s="1226" customFormat="1">
      <c r="B349" s="1231"/>
      <c r="C349" s="1231"/>
      <c r="K349" s="1232"/>
      <c r="N349" s="1233"/>
      <c r="O349" s="1249"/>
      <c r="P349" s="1244"/>
      <c r="Q349" s="1239"/>
    </row>
    <row r="350" spans="2:17" s="1226" customFormat="1">
      <c r="B350" s="1231"/>
      <c r="C350" s="1231"/>
      <c r="K350" s="1232"/>
      <c r="N350" s="1233"/>
      <c r="O350" s="1249"/>
      <c r="P350" s="1244"/>
      <c r="Q350" s="1239"/>
    </row>
    <row r="351" spans="2:17" s="1226" customFormat="1">
      <c r="B351" s="1231"/>
      <c r="C351" s="1231"/>
      <c r="K351" s="1232"/>
      <c r="N351" s="1233"/>
      <c r="O351" s="1249"/>
      <c r="P351" s="1244"/>
      <c r="Q351" s="1239"/>
    </row>
    <row r="352" spans="2:17" s="1226" customFormat="1">
      <c r="B352" s="1231"/>
      <c r="C352" s="1231"/>
      <c r="K352" s="1232"/>
      <c r="N352" s="1233"/>
      <c r="O352" s="1249"/>
      <c r="P352" s="1244"/>
      <c r="Q352" s="1239"/>
    </row>
    <row r="353" spans="2:17" s="1226" customFormat="1">
      <c r="B353" s="1231"/>
      <c r="C353" s="1231"/>
      <c r="K353" s="1232"/>
      <c r="N353" s="1233"/>
      <c r="O353" s="1249"/>
      <c r="P353" s="1244"/>
      <c r="Q353" s="1239"/>
    </row>
    <row r="354" spans="2:17" s="1226" customFormat="1">
      <c r="B354" s="1231"/>
      <c r="C354" s="1231"/>
      <c r="K354" s="1232"/>
      <c r="N354" s="1233"/>
      <c r="O354" s="1249"/>
      <c r="P354" s="1244"/>
      <c r="Q354" s="1239"/>
    </row>
    <row r="355" spans="2:17" s="1226" customFormat="1">
      <c r="B355" s="1231"/>
      <c r="C355" s="1231"/>
      <c r="K355" s="1232"/>
      <c r="N355" s="1233"/>
      <c r="O355" s="1249"/>
      <c r="P355" s="1244"/>
      <c r="Q355" s="1239"/>
    </row>
    <row r="356" spans="2:17" s="1226" customFormat="1">
      <c r="B356" s="1231"/>
      <c r="C356" s="1231"/>
      <c r="K356" s="1232"/>
      <c r="N356" s="1233"/>
      <c r="O356" s="1249"/>
      <c r="P356" s="1244"/>
      <c r="Q356" s="1239"/>
    </row>
    <row r="357" spans="2:17" s="1226" customFormat="1">
      <c r="B357" s="1231"/>
      <c r="C357" s="1231"/>
      <c r="K357" s="1232"/>
      <c r="N357" s="1233"/>
      <c r="O357" s="1249"/>
      <c r="P357" s="1244"/>
      <c r="Q357" s="1239"/>
    </row>
    <row r="358" spans="2:17" s="1226" customFormat="1">
      <c r="B358" s="1231"/>
      <c r="C358" s="1231"/>
      <c r="K358" s="1232"/>
      <c r="N358" s="1233"/>
      <c r="O358" s="1249"/>
      <c r="P358" s="1244"/>
      <c r="Q358" s="1239"/>
    </row>
    <row r="359" spans="2:17" s="1226" customFormat="1">
      <c r="B359" s="1231"/>
      <c r="C359" s="1231"/>
      <c r="K359" s="1232"/>
      <c r="N359" s="1233"/>
      <c r="O359" s="1249"/>
      <c r="P359" s="1244"/>
      <c r="Q359" s="1239"/>
    </row>
    <row r="360" spans="2:17" s="1226" customFormat="1">
      <c r="B360" s="1231"/>
      <c r="C360" s="1231"/>
      <c r="K360" s="1232"/>
      <c r="N360" s="1233"/>
      <c r="O360" s="1249"/>
      <c r="P360" s="1244"/>
      <c r="Q360" s="1239"/>
    </row>
    <row r="361" spans="2:17" s="1226" customFormat="1">
      <c r="B361" s="1231"/>
      <c r="C361" s="1231"/>
      <c r="K361" s="1232"/>
      <c r="N361" s="1233"/>
      <c r="O361" s="1249"/>
      <c r="P361" s="1244"/>
      <c r="Q361" s="1239"/>
    </row>
    <row r="362" spans="2:17" s="1226" customFormat="1">
      <c r="B362" s="1231"/>
      <c r="C362" s="1231"/>
      <c r="K362" s="1232"/>
      <c r="N362" s="1233"/>
      <c r="O362" s="1249"/>
      <c r="P362" s="1244"/>
      <c r="Q362" s="1239"/>
    </row>
    <row r="363" spans="2:17" s="1226" customFormat="1">
      <c r="B363" s="1231"/>
      <c r="C363" s="1231"/>
      <c r="K363" s="1232"/>
      <c r="N363" s="1233"/>
      <c r="O363" s="1249"/>
      <c r="P363" s="1244"/>
      <c r="Q363" s="1239"/>
    </row>
    <row r="364" spans="2:17" s="1226" customFormat="1">
      <c r="B364" s="1231"/>
      <c r="C364" s="1231"/>
      <c r="K364" s="1232"/>
      <c r="N364" s="1233"/>
      <c r="O364" s="1249"/>
      <c r="P364" s="1244"/>
      <c r="Q364" s="1239"/>
    </row>
    <row r="365" spans="2:17" s="1226" customFormat="1">
      <c r="B365" s="1231"/>
      <c r="C365" s="1231"/>
      <c r="K365" s="1232"/>
      <c r="N365" s="1233"/>
      <c r="O365" s="1249"/>
      <c r="P365" s="1244"/>
      <c r="Q365" s="1239"/>
    </row>
    <row r="366" spans="2:17" s="1226" customFormat="1">
      <c r="B366" s="1231"/>
      <c r="C366" s="1231"/>
      <c r="K366" s="1232"/>
      <c r="N366" s="1233"/>
      <c r="O366" s="1249"/>
      <c r="P366" s="1244"/>
      <c r="Q366" s="1239"/>
    </row>
    <row r="367" spans="2:17" s="1226" customFormat="1">
      <c r="B367" s="1231"/>
      <c r="C367" s="1231"/>
      <c r="K367" s="1232"/>
      <c r="N367" s="1233"/>
      <c r="O367" s="1249"/>
      <c r="P367" s="1244"/>
      <c r="Q367" s="1239"/>
    </row>
    <row r="368" spans="2:17" s="1226" customFormat="1">
      <c r="B368" s="1231"/>
      <c r="C368" s="1231"/>
      <c r="K368" s="1232"/>
      <c r="N368" s="1233"/>
      <c r="O368" s="1249"/>
      <c r="P368" s="1244"/>
      <c r="Q368" s="1239"/>
    </row>
    <row r="369" spans="2:17" s="1226" customFormat="1">
      <c r="B369" s="1231"/>
      <c r="C369" s="1231"/>
      <c r="K369" s="1232"/>
      <c r="N369" s="1233"/>
      <c r="O369" s="1249"/>
      <c r="P369" s="1244"/>
      <c r="Q369" s="1239"/>
    </row>
    <row r="370" spans="2:17" s="1226" customFormat="1">
      <c r="B370" s="1231"/>
      <c r="C370" s="1231"/>
      <c r="K370" s="1232"/>
      <c r="N370" s="1233"/>
      <c r="O370" s="1249"/>
      <c r="P370" s="1244"/>
      <c r="Q370" s="1239"/>
    </row>
    <row r="371" spans="2:17" s="1226" customFormat="1">
      <c r="B371" s="1231"/>
      <c r="C371" s="1231"/>
      <c r="K371" s="1232"/>
      <c r="N371" s="1233"/>
      <c r="O371" s="1249"/>
      <c r="P371" s="1244"/>
      <c r="Q371" s="1239"/>
    </row>
    <row r="372" spans="2:17" s="1226" customFormat="1">
      <c r="B372" s="1231"/>
      <c r="C372" s="1231"/>
      <c r="K372" s="1232"/>
      <c r="N372" s="1233"/>
      <c r="O372" s="1249"/>
      <c r="P372" s="1244"/>
      <c r="Q372" s="1239"/>
    </row>
    <row r="373" spans="2:17" s="1226" customFormat="1">
      <c r="B373" s="1231"/>
      <c r="C373" s="1231"/>
      <c r="K373" s="1232"/>
      <c r="N373" s="1233"/>
      <c r="O373" s="1249"/>
      <c r="P373" s="1244"/>
      <c r="Q373" s="1239"/>
    </row>
    <row r="374" spans="2:17" s="1226" customFormat="1">
      <c r="B374" s="1231"/>
      <c r="C374" s="1231"/>
      <c r="K374" s="1232"/>
      <c r="N374" s="1233"/>
      <c r="O374" s="1249"/>
      <c r="P374" s="1244"/>
      <c r="Q374" s="1239"/>
    </row>
    <row r="375" spans="2:17" s="1226" customFormat="1">
      <c r="B375" s="1231"/>
      <c r="C375" s="1231"/>
      <c r="K375" s="1232"/>
      <c r="N375" s="1233"/>
      <c r="O375" s="1249"/>
      <c r="P375" s="1244"/>
      <c r="Q375" s="1239"/>
    </row>
    <row r="376" spans="2:17" s="1226" customFormat="1">
      <c r="B376" s="1231"/>
      <c r="C376" s="1231"/>
      <c r="K376" s="1232"/>
      <c r="N376" s="1233"/>
      <c r="O376" s="1249"/>
      <c r="P376" s="1244"/>
      <c r="Q376" s="1239"/>
    </row>
    <row r="377" spans="2:17" s="1226" customFormat="1">
      <c r="B377" s="1231"/>
      <c r="C377" s="1231"/>
      <c r="K377" s="1232"/>
      <c r="N377" s="1233"/>
      <c r="O377" s="1249"/>
      <c r="P377" s="1244"/>
      <c r="Q377" s="1239"/>
    </row>
    <row r="378" spans="2:17" s="1226" customFormat="1">
      <c r="B378" s="1231"/>
      <c r="C378" s="1231"/>
      <c r="K378" s="1232"/>
      <c r="N378" s="1233"/>
      <c r="O378" s="1249"/>
      <c r="P378" s="1244"/>
      <c r="Q378" s="1239"/>
    </row>
    <row r="379" spans="2:17" s="1226" customFormat="1">
      <c r="B379" s="1231"/>
      <c r="C379" s="1231"/>
      <c r="K379" s="1232"/>
      <c r="N379" s="1233"/>
      <c r="O379" s="1249"/>
      <c r="P379" s="1244"/>
      <c r="Q379" s="1239"/>
    </row>
    <row r="380" spans="2:17" s="1226" customFormat="1">
      <c r="B380" s="1231"/>
      <c r="C380" s="1231"/>
      <c r="K380" s="1232"/>
      <c r="N380" s="1233"/>
      <c r="O380" s="1249"/>
      <c r="P380" s="1244"/>
      <c r="Q380" s="1239"/>
    </row>
    <row r="381" spans="2:17" s="1226" customFormat="1">
      <c r="B381" s="1231"/>
      <c r="C381" s="1231"/>
      <c r="K381" s="1232"/>
      <c r="N381" s="1233"/>
      <c r="O381" s="1249"/>
      <c r="P381" s="1244"/>
      <c r="Q381" s="1239"/>
    </row>
    <row r="382" spans="2:17" s="1226" customFormat="1">
      <c r="B382" s="1231"/>
      <c r="C382" s="1231"/>
      <c r="K382" s="1232"/>
      <c r="N382" s="1233"/>
      <c r="O382" s="1249"/>
      <c r="P382" s="1244"/>
      <c r="Q382" s="1239"/>
    </row>
    <row r="383" spans="2:17" s="1226" customFormat="1">
      <c r="B383" s="1231"/>
      <c r="C383" s="1231"/>
      <c r="K383" s="1232"/>
      <c r="N383" s="1233"/>
      <c r="O383" s="1249"/>
      <c r="P383" s="1244"/>
      <c r="Q383" s="1239"/>
    </row>
    <row r="384" spans="2:17" s="1226" customFormat="1">
      <c r="B384" s="1231"/>
      <c r="C384" s="1231"/>
      <c r="K384" s="1232"/>
      <c r="N384" s="1233"/>
      <c r="O384" s="1249"/>
      <c r="P384" s="1244"/>
      <c r="Q384" s="1239"/>
    </row>
    <row r="385" spans="2:17" s="1226" customFormat="1">
      <c r="B385" s="1231"/>
      <c r="C385" s="1231"/>
      <c r="K385" s="1232"/>
      <c r="N385" s="1233"/>
      <c r="O385" s="1249"/>
      <c r="P385" s="1244"/>
      <c r="Q385" s="1239"/>
    </row>
    <row r="386" spans="2:17" s="1226" customFormat="1">
      <c r="B386" s="1231"/>
      <c r="C386" s="1231"/>
      <c r="K386" s="1232"/>
      <c r="N386" s="1233"/>
      <c r="O386" s="1249"/>
      <c r="P386" s="1244"/>
      <c r="Q386" s="1239"/>
    </row>
    <row r="387" spans="2:17" s="1226" customFormat="1">
      <c r="B387" s="1231"/>
      <c r="C387" s="1231"/>
      <c r="K387" s="1232"/>
      <c r="N387" s="1233"/>
      <c r="O387" s="1249"/>
      <c r="P387" s="1244"/>
      <c r="Q387" s="1239"/>
    </row>
    <row r="388" spans="2:17" s="1226" customFormat="1">
      <c r="B388" s="1231"/>
      <c r="C388" s="1231"/>
      <c r="K388" s="1232"/>
      <c r="N388" s="1233"/>
      <c r="O388" s="1249"/>
      <c r="P388" s="1244"/>
      <c r="Q388" s="1239"/>
    </row>
    <row r="389" spans="2:17" s="1226" customFormat="1">
      <c r="B389" s="1231"/>
      <c r="C389" s="1231"/>
      <c r="K389" s="1232"/>
      <c r="N389" s="1233"/>
      <c r="O389" s="1249"/>
      <c r="P389" s="1244"/>
      <c r="Q389" s="1239"/>
    </row>
    <row r="390" spans="2:17" s="1226" customFormat="1">
      <c r="B390" s="1231"/>
      <c r="C390" s="1231"/>
      <c r="K390" s="1232"/>
      <c r="N390" s="1233"/>
      <c r="O390" s="1249"/>
      <c r="P390" s="1244"/>
      <c r="Q390" s="1239"/>
    </row>
    <row r="391" spans="2:17" s="1226" customFormat="1">
      <c r="B391" s="1231"/>
      <c r="C391" s="1231"/>
      <c r="K391" s="1232"/>
      <c r="N391" s="1233"/>
      <c r="O391" s="1249"/>
      <c r="P391" s="1244"/>
      <c r="Q391" s="1239"/>
    </row>
    <row r="392" spans="2:17" s="1226" customFormat="1">
      <c r="B392" s="1231"/>
      <c r="C392" s="1231"/>
      <c r="K392" s="1232"/>
      <c r="N392" s="1233"/>
      <c r="O392" s="1249"/>
      <c r="P392" s="1244"/>
      <c r="Q392" s="1239"/>
    </row>
    <row r="393" spans="2:17" s="1226" customFormat="1">
      <c r="B393" s="1231"/>
      <c r="C393" s="1231"/>
      <c r="K393" s="1232"/>
      <c r="N393" s="1233"/>
      <c r="O393" s="1249"/>
      <c r="P393" s="1244"/>
      <c r="Q393" s="1239"/>
    </row>
    <row r="394" spans="2:17" s="1226" customFormat="1">
      <c r="B394" s="1231"/>
      <c r="C394" s="1231"/>
      <c r="K394" s="1232"/>
      <c r="N394" s="1233"/>
      <c r="O394" s="1249"/>
      <c r="P394" s="1244"/>
      <c r="Q394" s="1239"/>
    </row>
    <row r="395" spans="2:17" s="1226" customFormat="1">
      <c r="B395" s="1231"/>
      <c r="C395" s="1231"/>
      <c r="K395" s="1232"/>
      <c r="N395" s="1233"/>
      <c r="O395" s="1249"/>
      <c r="P395" s="1244"/>
      <c r="Q395" s="1239"/>
    </row>
    <row r="396" spans="2:17" s="1226" customFormat="1">
      <c r="B396" s="1231"/>
      <c r="C396" s="1231"/>
      <c r="K396" s="1232"/>
      <c r="N396" s="1233"/>
      <c r="O396" s="1249"/>
      <c r="P396" s="1244"/>
      <c r="Q396" s="1239"/>
    </row>
    <row r="397" spans="2:17" s="1226" customFormat="1">
      <c r="B397" s="1231"/>
      <c r="C397" s="1231"/>
      <c r="K397" s="1232"/>
      <c r="N397" s="1233"/>
      <c r="O397" s="1249"/>
      <c r="P397" s="1244"/>
      <c r="Q397" s="1239"/>
    </row>
    <row r="398" spans="2:17" s="1226" customFormat="1">
      <c r="B398" s="1231"/>
      <c r="C398" s="1231"/>
      <c r="K398" s="1232"/>
      <c r="N398" s="1233"/>
      <c r="O398" s="1249"/>
      <c r="P398" s="1244"/>
      <c r="Q398" s="1239"/>
    </row>
    <row r="399" spans="2:17" s="1226" customFormat="1">
      <c r="B399" s="1231"/>
      <c r="C399" s="1231"/>
      <c r="K399" s="1232"/>
      <c r="N399" s="1233"/>
      <c r="O399" s="1249"/>
      <c r="P399" s="1244"/>
      <c r="Q399" s="1239"/>
    </row>
    <row r="400" spans="2:17" s="1226" customFormat="1">
      <c r="B400" s="1231"/>
      <c r="C400" s="1231"/>
      <c r="K400" s="1232"/>
      <c r="N400" s="1233"/>
      <c r="O400" s="1249"/>
      <c r="P400" s="1244"/>
      <c r="Q400" s="1239"/>
    </row>
    <row r="401" spans="2:17" s="1226" customFormat="1">
      <c r="B401" s="1231"/>
      <c r="C401" s="1231"/>
      <c r="K401" s="1232"/>
      <c r="N401" s="1233"/>
      <c r="O401" s="1249"/>
      <c r="P401" s="1244"/>
      <c r="Q401" s="1239"/>
    </row>
    <row r="402" spans="2:17" s="1226" customFormat="1">
      <c r="B402" s="1231"/>
      <c r="C402" s="1231"/>
      <c r="K402" s="1232"/>
      <c r="N402" s="1233"/>
      <c r="O402" s="1249"/>
      <c r="P402" s="1244"/>
      <c r="Q402" s="1239"/>
    </row>
    <row r="403" spans="2:17" s="1226" customFormat="1">
      <c r="B403" s="1231"/>
      <c r="C403" s="1231"/>
      <c r="K403" s="1232"/>
      <c r="N403" s="1233"/>
      <c r="O403" s="1249"/>
      <c r="P403" s="1244"/>
      <c r="Q403" s="1239"/>
    </row>
    <row r="404" spans="2:17" s="1226" customFormat="1">
      <c r="B404" s="1231"/>
      <c r="C404" s="1231"/>
      <c r="K404" s="1232"/>
      <c r="N404" s="1233"/>
      <c r="O404" s="1249"/>
      <c r="P404" s="1244"/>
      <c r="Q404" s="1239"/>
    </row>
    <row r="405" spans="2:17" s="1226" customFormat="1">
      <c r="B405" s="1231"/>
      <c r="C405" s="1231"/>
      <c r="K405" s="1232"/>
      <c r="N405" s="1233"/>
      <c r="O405" s="1249"/>
      <c r="P405" s="1244"/>
      <c r="Q405" s="1239"/>
    </row>
    <row r="406" spans="2:17" s="1226" customFormat="1">
      <c r="B406" s="1231"/>
      <c r="C406" s="1231"/>
      <c r="K406" s="1232"/>
      <c r="N406" s="1233"/>
      <c r="O406" s="1249"/>
      <c r="P406" s="1244"/>
      <c r="Q406" s="1239"/>
    </row>
    <row r="407" spans="2:17" s="1226" customFormat="1">
      <c r="B407" s="1231"/>
      <c r="C407" s="1231"/>
      <c r="K407" s="1232"/>
      <c r="N407" s="1233"/>
      <c r="O407" s="1249"/>
      <c r="P407" s="1244"/>
      <c r="Q407" s="1239"/>
    </row>
    <row r="408" spans="2:17" s="1226" customFormat="1">
      <c r="B408" s="1231"/>
      <c r="C408" s="1231"/>
      <c r="K408" s="1232"/>
      <c r="N408" s="1233"/>
      <c r="O408" s="1249"/>
      <c r="P408" s="1244"/>
      <c r="Q408" s="1239"/>
    </row>
    <row r="409" spans="2:17" s="1226" customFormat="1">
      <c r="B409" s="1231"/>
      <c r="C409" s="1231"/>
      <c r="K409" s="1232"/>
      <c r="N409" s="1233"/>
      <c r="O409" s="1249"/>
      <c r="P409" s="1244"/>
      <c r="Q409" s="1239"/>
    </row>
    <row r="410" spans="2:17" s="1226" customFormat="1">
      <c r="B410" s="1231"/>
      <c r="C410" s="1231"/>
      <c r="K410" s="1232"/>
      <c r="N410" s="1233"/>
      <c r="O410" s="1249"/>
      <c r="P410" s="1244"/>
      <c r="Q410" s="1239"/>
    </row>
    <row r="411" spans="2:17" s="1226" customFormat="1">
      <c r="B411" s="1231"/>
      <c r="C411" s="1231"/>
      <c r="K411" s="1232"/>
      <c r="N411" s="1233"/>
      <c r="O411" s="1249"/>
      <c r="P411" s="1244"/>
      <c r="Q411" s="1239"/>
    </row>
    <row r="412" spans="2:17" s="1226" customFormat="1">
      <c r="B412" s="1231"/>
      <c r="C412" s="1231"/>
      <c r="K412" s="1232"/>
      <c r="N412" s="1233"/>
      <c r="O412" s="1249"/>
      <c r="P412" s="1244"/>
      <c r="Q412" s="1239"/>
    </row>
    <row r="413" spans="2:17" s="1226" customFormat="1">
      <c r="B413" s="1231"/>
      <c r="C413" s="1231"/>
      <c r="K413" s="1232"/>
      <c r="N413" s="1233"/>
      <c r="O413" s="1249"/>
      <c r="P413" s="1244"/>
      <c r="Q413" s="1239"/>
    </row>
    <row r="414" spans="2:17" s="1226" customFormat="1">
      <c r="B414" s="1231"/>
      <c r="C414" s="1231"/>
      <c r="K414" s="1232"/>
      <c r="N414" s="1233"/>
      <c r="O414" s="1249"/>
      <c r="P414" s="1244"/>
      <c r="Q414" s="1239"/>
    </row>
    <row r="415" spans="2:17" s="1226" customFormat="1">
      <c r="B415" s="1231"/>
      <c r="C415" s="1231"/>
      <c r="K415" s="1232"/>
      <c r="N415" s="1233"/>
      <c r="O415" s="1249"/>
      <c r="P415" s="1244"/>
      <c r="Q415" s="1239"/>
    </row>
    <row r="416" spans="2:17" s="1226" customFormat="1">
      <c r="B416" s="1231"/>
      <c r="C416" s="1231"/>
      <c r="K416" s="1232"/>
      <c r="N416" s="1233"/>
      <c r="O416" s="1249"/>
      <c r="P416" s="1244"/>
      <c r="Q416" s="1239"/>
    </row>
    <row r="417" spans="2:17" s="1226" customFormat="1">
      <c r="B417" s="1231"/>
      <c r="C417" s="1231"/>
      <c r="K417" s="1232"/>
      <c r="N417" s="1233"/>
      <c r="O417" s="1249"/>
      <c r="P417" s="1244"/>
      <c r="Q417" s="1239"/>
    </row>
    <row r="418" spans="2:17" s="1226" customFormat="1">
      <c r="B418" s="1231"/>
      <c r="C418" s="1231"/>
      <c r="K418" s="1232"/>
      <c r="N418" s="1233"/>
      <c r="O418" s="1249"/>
      <c r="P418" s="1244"/>
      <c r="Q418" s="1239"/>
    </row>
    <row r="419" spans="2:17" s="1226" customFormat="1">
      <c r="B419" s="1231"/>
      <c r="C419" s="1231"/>
      <c r="K419" s="1232"/>
      <c r="N419" s="1233"/>
      <c r="O419" s="1249"/>
      <c r="P419" s="1244"/>
      <c r="Q419" s="1239"/>
    </row>
    <row r="420" spans="2:17" s="1226" customFormat="1">
      <c r="B420" s="1231"/>
      <c r="C420" s="1231"/>
      <c r="K420" s="1232"/>
      <c r="N420" s="1233"/>
      <c r="O420" s="1249"/>
      <c r="P420" s="1244"/>
      <c r="Q420" s="1239"/>
    </row>
    <row r="421" spans="2:17" s="1226" customFormat="1">
      <c r="B421" s="1231"/>
      <c r="C421" s="1231"/>
      <c r="K421" s="1232"/>
      <c r="N421" s="1233"/>
      <c r="O421" s="1249"/>
      <c r="P421" s="1244"/>
      <c r="Q421" s="1239"/>
    </row>
    <row r="422" spans="2:17" s="1226" customFormat="1">
      <c r="B422" s="1231"/>
      <c r="C422" s="1231"/>
      <c r="K422" s="1232"/>
      <c r="N422" s="1233"/>
      <c r="O422" s="1249"/>
      <c r="P422" s="1244"/>
      <c r="Q422" s="1239"/>
    </row>
    <row r="423" spans="2:17" s="1226" customFormat="1">
      <c r="B423" s="1231"/>
      <c r="C423" s="1231"/>
      <c r="K423" s="1232"/>
      <c r="N423" s="1233"/>
      <c r="O423" s="1249"/>
      <c r="P423" s="1244"/>
      <c r="Q423" s="1239"/>
    </row>
    <row r="424" spans="2:17" s="1226" customFormat="1">
      <c r="B424" s="1231"/>
      <c r="C424" s="1231"/>
      <c r="K424" s="1232"/>
      <c r="N424" s="1233"/>
      <c r="O424" s="1249"/>
      <c r="P424" s="1244"/>
      <c r="Q424" s="1239"/>
    </row>
    <row r="425" spans="2:17" s="1226" customFormat="1">
      <c r="B425" s="1231"/>
      <c r="C425" s="1231"/>
      <c r="K425" s="1232"/>
      <c r="N425" s="1233"/>
      <c r="O425" s="1249"/>
      <c r="P425" s="1244"/>
      <c r="Q425" s="1239"/>
    </row>
    <row r="426" spans="2:17" s="1226" customFormat="1">
      <c r="B426" s="1231"/>
      <c r="C426" s="1231"/>
      <c r="K426" s="1232"/>
      <c r="N426" s="1233"/>
      <c r="O426" s="1249"/>
      <c r="P426" s="1244"/>
      <c r="Q426" s="1239"/>
    </row>
    <row r="427" spans="2:17" s="1226" customFormat="1">
      <c r="B427" s="1231"/>
      <c r="C427" s="1231"/>
      <c r="K427" s="1232"/>
      <c r="N427" s="1233"/>
      <c r="O427" s="1249"/>
      <c r="P427" s="1244"/>
      <c r="Q427" s="1239"/>
    </row>
    <row r="428" spans="2:17" s="1226" customFormat="1">
      <c r="B428" s="1231"/>
      <c r="C428" s="1231"/>
      <c r="K428" s="1232"/>
      <c r="N428" s="1233"/>
      <c r="O428" s="1249"/>
      <c r="P428" s="1244"/>
      <c r="Q428" s="1239"/>
    </row>
    <row r="429" spans="2:17" s="1226" customFormat="1">
      <c r="B429" s="1231"/>
      <c r="C429" s="1231"/>
      <c r="K429" s="1232"/>
      <c r="N429" s="1233"/>
      <c r="O429" s="1249"/>
      <c r="P429" s="1244"/>
      <c r="Q429" s="1239"/>
    </row>
    <row r="430" spans="2:17" s="1226" customFormat="1">
      <c r="B430" s="1231"/>
      <c r="C430" s="1231"/>
      <c r="K430" s="1232"/>
      <c r="N430" s="1233"/>
      <c r="O430" s="1249"/>
      <c r="P430" s="1244"/>
      <c r="Q430" s="1239"/>
    </row>
    <row r="431" spans="2:17" s="1226" customFormat="1">
      <c r="B431" s="1231"/>
      <c r="C431" s="1231"/>
      <c r="K431" s="1232"/>
      <c r="N431" s="1233"/>
      <c r="O431" s="1249"/>
      <c r="P431" s="1244"/>
      <c r="Q431" s="1239"/>
    </row>
    <row r="432" spans="2:17" s="1226" customFormat="1">
      <c r="B432" s="1231"/>
      <c r="C432" s="1231"/>
      <c r="K432" s="1232"/>
      <c r="N432" s="1233"/>
      <c r="O432" s="1249"/>
      <c r="P432" s="1244"/>
      <c r="Q432" s="1239"/>
    </row>
    <row r="433" spans="2:17" s="1226" customFormat="1">
      <c r="B433" s="1231"/>
      <c r="C433" s="1231"/>
      <c r="K433" s="1232"/>
      <c r="N433" s="1233"/>
      <c r="O433" s="1249"/>
      <c r="P433" s="1244"/>
      <c r="Q433" s="1239"/>
    </row>
    <row r="434" spans="2:17" s="1226" customFormat="1">
      <c r="B434" s="1231"/>
      <c r="C434" s="1231"/>
      <c r="K434" s="1232"/>
      <c r="N434" s="1233"/>
      <c r="O434" s="1249"/>
      <c r="P434" s="1244"/>
      <c r="Q434" s="1239"/>
    </row>
    <row r="435" spans="2:17" s="1226" customFormat="1">
      <c r="B435" s="1231"/>
      <c r="C435" s="1231"/>
      <c r="K435" s="1232"/>
      <c r="N435" s="1233"/>
      <c r="O435" s="1249"/>
      <c r="P435" s="1244"/>
      <c r="Q435" s="1239"/>
    </row>
    <row r="436" spans="2:17" s="1226" customFormat="1">
      <c r="B436" s="1231"/>
      <c r="C436" s="1231"/>
      <c r="K436" s="1232"/>
      <c r="N436" s="1233"/>
      <c r="O436" s="1249"/>
      <c r="P436" s="1244"/>
      <c r="Q436" s="1239"/>
    </row>
    <row r="437" spans="2:17" s="1226" customFormat="1">
      <c r="B437" s="1231"/>
      <c r="C437" s="1231"/>
      <c r="K437" s="1232"/>
      <c r="N437" s="1233"/>
      <c r="O437" s="1249"/>
      <c r="P437" s="1244"/>
      <c r="Q437" s="1239"/>
    </row>
    <row r="438" spans="2:17" s="1226" customFormat="1">
      <c r="B438" s="1231"/>
      <c r="C438" s="1231"/>
      <c r="K438" s="1232"/>
      <c r="N438" s="1233"/>
      <c r="O438" s="1249"/>
      <c r="P438" s="1244"/>
      <c r="Q438" s="1239"/>
    </row>
    <row r="439" spans="2:17" s="1226" customFormat="1">
      <c r="B439" s="1231"/>
      <c r="C439" s="1231"/>
      <c r="K439" s="1232"/>
      <c r="N439" s="1233"/>
      <c r="O439" s="1249"/>
      <c r="P439" s="1244"/>
      <c r="Q439" s="1239"/>
    </row>
    <row r="440" spans="2:17" s="1226" customFormat="1">
      <c r="B440" s="1231"/>
      <c r="C440" s="1231"/>
      <c r="K440" s="1232"/>
      <c r="N440" s="1233"/>
      <c r="O440" s="1249"/>
      <c r="P440" s="1244"/>
      <c r="Q440" s="1239"/>
    </row>
    <row r="441" spans="2:17" s="1226" customFormat="1">
      <c r="B441" s="1231"/>
      <c r="C441" s="1231"/>
      <c r="K441" s="1232"/>
      <c r="N441" s="1233"/>
      <c r="O441" s="1249"/>
      <c r="P441" s="1244"/>
      <c r="Q441" s="1239"/>
    </row>
    <row r="442" spans="2:17" s="1226" customFormat="1">
      <c r="B442" s="1231"/>
      <c r="C442" s="1231"/>
      <c r="K442" s="1232"/>
      <c r="N442" s="1233"/>
      <c r="O442" s="1249"/>
      <c r="P442" s="1244"/>
      <c r="Q442" s="1239"/>
    </row>
    <row r="443" spans="2:17" s="1226" customFormat="1">
      <c r="B443" s="1231"/>
      <c r="C443" s="1231"/>
      <c r="K443" s="1232"/>
      <c r="N443" s="1233"/>
      <c r="O443" s="1249"/>
      <c r="P443" s="1244"/>
      <c r="Q443" s="1239"/>
    </row>
    <row r="444" spans="2:17" s="1226" customFormat="1">
      <c r="B444" s="1231"/>
      <c r="C444" s="1231"/>
      <c r="K444" s="1232"/>
      <c r="N444" s="1233"/>
      <c r="O444" s="1249"/>
      <c r="P444" s="1244"/>
      <c r="Q444" s="1239"/>
    </row>
    <row r="445" spans="2:17" s="1226" customFormat="1">
      <c r="B445" s="1231"/>
      <c r="C445" s="1231"/>
      <c r="K445" s="1232"/>
      <c r="N445" s="1233"/>
      <c r="O445" s="1249"/>
      <c r="P445" s="1244"/>
      <c r="Q445" s="1239"/>
    </row>
    <row r="446" spans="2:17" s="1226" customFormat="1">
      <c r="B446" s="1231"/>
      <c r="C446" s="1231"/>
      <c r="K446" s="1232"/>
      <c r="N446" s="1233"/>
      <c r="O446" s="1249"/>
      <c r="P446" s="1244"/>
      <c r="Q446" s="1239"/>
    </row>
    <row r="447" spans="2:17" s="1226" customFormat="1">
      <c r="B447" s="1231"/>
      <c r="C447" s="1231"/>
      <c r="K447" s="1232"/>
      <c r="N447" s="1233"/>
      <c r="O447" s="1249"/>
      <c r="P447" s="1244"/>
      <c r="Q447" s="1239"/>
    </row>
    <row r="448" spans="2:17" s="1226" customFormat="1">
      <c r="B448" s="1231"/>
      <c r="C448" s="1231"/>
      <c r="K448" s="1232"/>
      <c r="N448" s="1233"/>
      <c r="O448" s="1249"/>
      <c r="P448" s="1244"/>
      <c r="Q448" s="1239"/>
    </row>
    <row r="449" spans="1:19" s="1226" customFormat="1">
      <c r="B449" s="1231"/>
      <c r="C449" s="1231"/>
      <c r="K449" s="1232"/>
      <c r="N449" s="1233"/>
      <c r="O449" s="1249"/>
      <c r="P449" s="1244"/>
      <c r="Q449" s="1239"/>
    </row>
    <row r="450" spans="1:19" s="1226" customFormat="1">
      <c r="B450" s="1231"/>
      <c r="C450" s="1231"/>
      <c r="K450" s="1232"/>
      <c r="N450" s="1233"/>
      <c r="O450" s="1249"/>
      <c r="P450" s="1244"/>
      <c r="Q450" s="1239"/>
    </row>
    <row r="451" spans="1:19" s="1226" customFormat="1">
      <c r="B451" s="1231"/>
      <c r="C451" s="1231"/>
      <c r="K451" s="1232"/>
      <c r="N451" s="1233"/>
      <c r="O451" s="1249"/>
      <c r="P451" s="1244"/>
      <c r="Q451" s="1239"/>
    </row>
    <row r="452" spans="1:19" s="1226" customFormat="1">
      <c r="B452" s="1231"/>
      <c r="C452" s="1231"/>
      <c r="K452" s="1232"/>
      <c r="N452" s="1233"/>
      <c r="O452" s="1249"/>
      <c r="P452" s="1244"/>
      <c r="Q452" s="1239"/>
    </row>
    <row r="453" spans="1:19" s="1045" customFormat="1">
      <c r="A453" s="1226"/>
      <c r="B453" s="1231"/>
      <c r="C453" s="1231"/>
      <c r="D453" s="1226"/>
      <c r="E453" s="1226"/>
      <c r="F453" s="1226"/>
      <c r="G453" s="1226"/>
      <c r="H453" s="1226"/>
      <c r="I453" s="1226"/>
      <c r="J453" s="1226"/>
      <c r="K453" s="1232"/>
      <c r="L453" s="1226"/>
      <c r="M453" s="1226"/>
      <c r="N453" s="1233"/>
      <c r="O453" s="1249"/>
      <c r="P453" s="1244"/>
      <c r="Q453" s="1239"/>
      <c r="R453" s="1226"/>
      <c r="S453" s="1226"/>
    </row>
    <row r="454" spans="1:19" s="1045" customFormat="1">
      <c r="A454" s="1226"/>
      <c r="B454" s="1231"/>
      <c r="C454" s="1231"/>
      <c r="D454" s="1226"/>
      <c r="E454" s="1226"/>
      <c r="F454" s="1226"/>
      <c r="G454" s="1226"/>
      <c r="H454" s="1226"/>
      <c r="I454" s="1226"/>
      <c r="J454" s="1226"/>
      <c r="K454" s="1232"/>
      <c r="L454" s="1226"/>
      <c r="M454" s="1226"/>
      <c r="N454" s="1233"/>
      <c r="O454" s="1249"/>
      <c r="P454" s="1244"/>
      <c r="Q454" s="1239"/>
      <c r="R454" s="1226"/>
      <c r="S454" s="1226"/>
    </row>
    <row r="455" spans="1:19" s="1045" customFormat="1">
      <c r="B455" s="1231"/>
      <c r="C455" s="1231"/>
      <c r="K455" s="1232"/>
      <c r="N455" s="1233"/>
      <c r="O455" s="1249"/>
      <c r="P455" s="1244"/>
      <c r="Q455" s="1239"/>
    </row>
    <row r="456" spans="1:19" s="1045" customFormat="1">
      <c r="B456" s="1231"/>
      <c r="C456" s="1231"/>
      <c r="K456" s="1232"/>
      <c r="N456" s="1233"/>
      <c r="O456" s="1249"/>
      <c r="P456" s="1244"/>
      <c r="Q456" s="1239"/>
    </row>
    <row r="457" spans="1:19" s="1045" customFormat="1">
      <c r="B457" s="1231"/>
      <c r="C457" s="1231"/>
      <c r="K457" s="1232"/>
      <c r="N457" s="1233"/>
      <c r="O457" s="1249"/>
      <c r="P457" s="1244"/>
      <c r="Q457" s="1239"/>
    </row>
    <row r="458" spans="1:19" s="1045" customFormat="1">
      <c r="B458" s="1231"/>
      <c r="C458" s="1231"/>
      <c r="K458" s="1232"/>
      <c r="N458" s="1233"/>
      <c r="O458" s="1249"/>
      <c r="P458" s="1244"/>
      <c r="Q458" s="1239"/>
    </row>
    <row r="459" spans="1:19" s="1045" customFormat="1">
      <c r="B459" s="1231"/>
      <c r="C459" s="1231"/>
      <c r="K459" s="1232"/>
      <c r="N459" s="1233"/>
      <c r="O459" s="1249"/>
      <c r="P459" s="1244"/>
      <c r="Q459" s="1239"/>
    </row>
    <row r="460" spans="1:19" s="1045" customFormat="1">
      <c r="B460" s="1231"/>
      <c r="C460" s="1231"/>
      <c r="K460" s="1232"/>
      <c r="N460" s="1233"/>
      <c r="O460" s="1249"/>
      <c r="P460" s="1244"/>
      <c r="Q460" s="1239"/>
    </row>
    <row r="461" spans="1:19" s="1045" customFormat="1">
      <c r="B461" s="1231"/>
      <c r="C461" s="1231"/>
      <c r="K461" s="1232"/>
      <c r="N461" s="1233"/>
      <c r="O461" s="1249"/>
      <c r="P461" s="1244"/>
      <c r="Q461" s="1239"/>
    </row>
    <row r="462" spans="1:19" s="1045" customFormat="1">
      <c r="B462" s="1231"/>
      <c r="C462" s="1231"/>
      <c r="K462" s="1232"/>
      <c r="N462" s="1233"/>
      <c r="O462" s="1249"/>
      <c r="P462" s="1244"/>
      <c r="Q462" s="1239"/>
    </row>
    <row r="463" spans="1:19" s="1045" customFormat="1">
      <c r="B463" s="1231"/>
      <c r="C463" s="1231"/>
      <c r="K463" s="1232"/>
      <c r="N463" s="1233"/>
      <c r="O463" s="1249"/>
      <c r="P463" s="1244"/>
      <c r="Q463" s="1239"/>
    </row>
    <row r="464" spans="1:19" s="1045" customFormat="1">
      <c r="B464" s="1231"/>
      <c r="C464" s="1231"/>
      <c r="K464" s="1232"/>
      <c r="N464" s="1233"/>
      <c r="O464" s="1249"/>
      <c r="P464" s="1244"/>
      <c r="Q464" s="1239"/>
    </row>
    <row r="465" spans="2:17" s="1045" customFormat="1">
      <c r="B465" s="1231"/>
      <c r="C465" s="1231"/>
      <c r="K465" s="1232"/>
      <c r="N465" s="1233"/>
      <c r="O465" s="1249"/>
      <c r="P465" s="1244"/>
      <c r="Q465" s="1239"/>
    </row>
    <row r="466" spans="2:17" s="1045" customFormat="1">
      <c r="B466" s="1231"/>
      <c r="C466" s="1231"/>
      <c r="K466" s="1232"/>
      <c r="N466" s="1233"/>
      <c r="O466" s="1249"/>
      <c r="P466" s="1244"/>
      <c r="Q466" s="1239"/>
    </row>
    <row r="467" spans="2:17" s="1045" customFormat="1">
      <c r="B467" s="1231"/>
      <c r="C467" s="1231"/>
      <c r="K467" s="1232"/>
      <c r="N467" s="1233"/>
      <c r="O467" s="1249"/>
      <c r="P467" s="1244"/>
      <c r="Q467" s="1239"/>
    </row>
    <row r="468" spans="2:17" s="1045" customFormat="1">
      <c r="B468" s="1231"/>
      <c r="C468" s="1231"/>
      <c r="K468" s="1232"/>
      <c r="N468" s="1233"/>
      <c r="O468" s="1249"/>
      <c r="P468" s="1244"/>
      <c r="Q468" s="1239"/>
    </row>
    <row r="469" spans="2:17" s="1045" customFormat="1">
      <c r="B469" s="1231"/>
      <c r="C469" s="1231"/>
      <c r="K469" s="1232"/>
      <c r="N469" s="1233"/>
      <c r="O469" s="1249"/>
      <c r="P469" s="1244"/>
      <c r="Q469" s="1239"/>
    </row>
    <row r="470" spans="2:17" s="1045" customFormat="1">
      <c r="B470" s="1231"/>
      <c r="C470" s="1231"/>
      <c r="K470" s="1232"/>
      <c r="N470" s="1233"/>
      <c r="O470" s="1249"/>
      <c r="P470" s="1244"/>
      <c r="Q470" s="1239"/>
    </row>
    <row r="471" spans="2:17" s="1045" customFormat="1">
      <c r="B471" s="1231"/>
      <c r="C471" s="1231"/>
      <c r="K471" s="1232"/>
      <c r="N471" s="1233"/>
      <c r="O471" s="1249"/>
      <c r="P471" s="1244"/>
      <c r="Q471" s="1239"/>
    </row>
    <row r="472" spans="2:17" s="1045" customFormat="1">
      <c r="B472" s="1231"/>
      <c r="C472" s="1231"/>
      <c r="K472" s="1232"/>
      <c r="N472" s="1233"/>
      <c r="O472" s="1249"/>
      <c r="P472" s="1244"/>
      <c r="Q472" s="1239"/>
    </row>
    <row r="473" spans="2:17" s="1045" customFormat="1">
      <c r="B473" s="1231"/>
      <c r="C473" s="1231"/>
      <c r="K473" s="1232"/>
      <c r="N473" s="1233"/>
      <c r="O473" s="1249"/>
      <c r="P473" s="1244"/>
      <c r="Q473" s="1239"/>
    </row>
    <row r="474" spans="2:17" s="1045" customFormat="1">
      <c r="B474" s="1231"/>
      <c r="C474" s="1231"/>
      <c r="K474" s="1232"/>
      <c r="N474" s="1233"/>
      <c r="O474" s="1249"/>
      <c r="P474" s="1244"/>
      <c r="Q474" s="1239"/>
    </row>
    <row r="475" spans="2:17" s="1045" customFormat="1">
      <c r="B475" s="1231"/>
      <c r="C475" s="1231"/>
      <c r="K475" s="1232"/>
      <c r="N475" s="1233"/>
      <c r="O475" s="1249"/>
      <c r="P475" s="1244"/>
      <c r="Q475" s="1239"/>
    </row>
    <row r="476" spans="2:17" s="1045" customFormat="1">
      <c r="B476" s="1231"/>
      <c r="C476" s="1231"/>
      <c r="K476" s="1232"/>
      <c r="N476" s="1233"/>
      <c r="O476" s="1249"/>
      <c r="P476" s="1244"/>
      <c r="Q476" s="1239"/>
    </row>
    <row r="477" spans="2:17" s="1045" customFormat="1">
      <c r="B477" s="1231"/>
      <c r="C477" s="1231"/>
      <c r="K477" s="1232"/>
      <c r="N477" s="1233"/>
      <c r="O477" s="1249"/>
      <c r="P477" s="1244"/>
      <c r="Q477" s="1239"/>
    </row>
    <row r="478" spans="2:17" s="1045" customFormat="1">
      <c r="B478" s="1231"/>
      <c r="C478" s="1231"/>
      <c r="K478" s="1232"/>
      <c r="N478" s="1233"/>
      <c r="O478" s="1249"/>
      <c r="P478" s="1244"/>
      <c r="Q478" s="1239"/>
    </row>
    <row r="479" spans="2:17" s="1045" customFormat="1">
      <c r="B479" s="1231"/>
      <c r="C479" s="1231"/>
      <c r="K479" s="1232"/>
      <c r="N479" s="1233"/>
      <c r="O479" s="1249"/>
      <c r="P479" s="1244"/>
      <c r="Q479" s="1239"/>
    </row>
    <row r="480" spans="2:17" s="1045" customFormat="1">
      <c r="B480" s="1231"/>
      <c r="C480" s="1231"/>
      <c r="K480" s="1232"/>
      <c r="N480" s="1233"/>
      <c r="O480" s="1249"/>
      <c r="P480" s="1244"/>
      <c r="Q480" s="1239"/>
    </row>
    <row r="481" spans="1:19" s="1045" customFormat="1">
      <c r="B481" s="1231"/>
      <c r="C481" s="1231"/>
      <c r="K481" s="1232"/>
      <c r="N481" s="1233"/>
      <c r="O481" s="1249"/>
      <c r="P481" s="1244"/>
      <c r="Q481" s="1239"/>
    </row>
    <row r="482" spans="1:19" s="1045" customFormat="1">
      <c r="B482" s="1231"/>
      <c r="C482" s="1231"/>
      <c r="K482" s="1232"/>
      <c r="N482" s="1233"/>
      <c r="O482" s="1249"/>
      <c r="P482" s="1244"/>
      <c r="Q482" s="1239"/>
    </row>
    <row r="483" spans="1:19" s="1045" customFormat="1">
      <c r="B483" s="1231"/>
      <c r="C483" s="1231"/>
      <c r="K483" s="1232"/>
      <c r="N483" s="1233"/>
      <c r="O483" s="1249"/>
      <c r="P483" s="1244"/>
      <c r="Q483" s="1239"/>
    </row>
    <row r="484" spans="1:19" s="1045" customFormat="1">
      <c r="B484" s="1231"/>
      <c r="C484" s="1231"/>
      <c r="K484" s="1232"/>
      <c r="N484" s="1233"/>
      <c r="O484" s="1249"/>
      <c r="P484" s="1244"/>
      <c r="Q484" s="1239"/>
    </row>
    <row r="485" spans="1:19">
      <c r="A485" s="1045"/>
      <c r="B485" s="1231"/>
      <c r="C485" s="1231"/>
      <c r="D485" s="1045"/>
      <c r="E485" s="1045"/>
      <c r="F485" s="1045"/>
      <c r="G485" s="1045"/>
      <c r="I485" s="1045"/>
      <c r="J485" s="1045"/>
      <c r="K485" s="1232"/>
      <c r="L485" s="1045"/>
      <c r="M485" s="1045"/>
      <c r="N485" s="1233"/>
      <c r="O485" s="1249"/>
      <c r="P485" s="1244"/>
      <c r="Q485" s="1239"/>
      <c r="R485" s="1045"/>
      <c r="S485" s="1045"/>
    </row>
    <row r="486" spans="1:19">
      <c r="A486" s="1045"/>
      <c r="B486" s="1231"/>
      <c r="C486" s="1231"/>
      <c r="D486" s="1045"/>
      <c r="E486" s="1045"/>
      <c r="F486" s="1045"/>
      <c r="G486" s="1045"/>
      <c r="I486" s="1045"/>
      <c r="J486" s="1045"/>
      <c r="K486" s="1232"/>
      <c r="L486" s="1045"/>
      <c r="M486" s="1045"/>
      <c r="N486" s="1233"/>
      <c r="O486" s="1249"/>
      <c r="P486" s="1244"/>
      <c r="Q486" s="1239"/>
      <c r="R486" s="1045"/>
      <c r="S486" s="1045"/>
    </row>
    <row r="47789" spans="1:21">
      <c r="U47789" s="1046"/>
    </row>
    <row r="47791" spans="1:21" ht="12.75">
      <c r="A47791" s="1046"/>
      <c r="B47791" s="1046"/>
      <c r="C47791" s="1046"/>
      <c r="D47791" s="1046"/>
      <c r="E47791" s="1046"/>
      <c r="F47791" s="1046"/>
      <c r="G47791" s="1046"/>
      <c r="H47791" s="1045">
        <f>SUM(H26:H47790)</f>
        <v>0</v>
      </c>
      <c r="I47791" s="1046"/>
      <c r="J47791" s="1046"/>
      <c r="K47791" s="1046"/>
      <c r="L47791" s="1046"/>
      <c r="M47791" s="1046"/>
      <c r="N47791" s="1046"/>
      <c r="O47791" s="1046"/>
      <c r="P47791" s="1046"/>
      <c r="Q47791" s="1046"/>
      <c r="R47791" s="1046"/>
      <c r="S47791" s="1046"/>
    </row>
  </sheetData>
  <dataConsolidate/>
  <mergeCells count="32">
    <mergeCell ref="H4:I4"/>
    <mergeCell ref="J4:K4"/>
    <mergeCell ref="E5:F5"/>
    <mergeCell ref="H5:I5"/>
    <mergeCell ref="J5:K5"/>
    <mergeCell ref="H43:I43"/>
    <mergeCell ref="J43:K43"/>
    <mergeCell ref="E44:F44"/>
    <mergeCell ref="H44:I44"/>
    <mergeCell ref="J44:K44"/>
    <mergeCell ref="H82:I82"/>
    <mergeCell ref="J82:K82"/>
    <mergeCell ref="E83:F83"/>
    <mergeCell ref="H83:I83"/>
    <mergeCell ref="J83:K83"/>
    <mergeCell ref="H121:I121"/>
    <mergeCell ref="J121:K121"/>
    <mergeCell ref="E122:F122"/>
    <mergeCell ref="H122:I122"/>
    <mergeCell ref="J122:K122"/>
    <mergeCell ref="H160:I160"/>
    <mergeCell ref="J160:K160"/>
    <mergeCell ref="P210:Q210"/>
    <mergeCell ref="N226:S226"/>
    <mergeCell ref="E161:F161"/>
    <mergeCell ref="H161:I161"/>
    <mergeCell ref="J161:K161"/>
    <mergeCell ref="H206:I206"/>
    <mergeCell ref="J206:K206"/>
    <mergeCell ref="E207:F207"/>
    <mergeCell ref="H207:I207"/>
    <mergeCell ref="J207:K207"/>
  </mergeCells>
  <printOptions horizontalCentered="1"/>
  <pageMargins left="0.19685039370078741" right="0.15748031496062992" top="0.78740157480314965" bottom="0.78740157480314965" header="0.51181102362204722" footer="0.51181102362204722"/>
  <pageSetup paperSize="9" scale="45" fitToHeight="2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opLeftCell="A13" zoomScale="110" zoomScaleNormal="110" workbookViewId="0">
      <selection activeCell="B32" sqref="B32"/>
    </sheetView>
  </sheetViews>
  <sheetFormatPr defaultRowHeight="14.25"/>
  <cols>
    <col min="1" max="1" width="15.42578125" style="601" customWidth="1"/>
    <col min="2" max="2" width="12.42578125" style="601" customWidth="1"/>
    <col min="3" max="3" width="15.7109375" style="601" customWidth="1"/>
    <col min="4" max="4" width="12" style="601" customWidth="1"/>
    <col min="5" max="5" width="16.140625" style="601" customWidth="1"/>
    <col min="6" max="9" width="9.140625" style="601"/>
    <col min="10" max="10" width="33" style="601" customWidth="1"/>
    <col min="11" max="16384" width="9.140625" style="601"/>
  </cols>
  <sheetData>
    <row r="1" spans="1:11" ht="23.25">
      <c r="A1" s="600"/>
      <c r="B1" s="600"/>
      <c r="C1" s="600"/>
      <c r="D1" s="600"/>
      <c r="E1" s="600"/>
    </row>
    <row r="2" spans="1:11" ht="20.25">
      <c r="A2" s="602" t="s">
        <v>375</v>
      </c>
      <c r="C2" s="603"/>
      <c r="D2" s="603"/>
      <c r="E2" s="603"/>
      <c r="F2" s="604"/>
      <c r="G2" s="604"/>
      <c r="H2" s="604"/>
      <c r="I2" s="604"/>
      <c r="J2" s="604"/>
    </row>
    <row r="3" spans="1:11" ht="18">
      <c r="A3" s="605" t="s">
        <v>300</v>
      </c>
      <c r="D3" s="606"/>
      <c r="F3" s="604"/>
      <c r="G3" s="604"/>
      <c r="H3" s="604"/>
      <c r="I3" s="604"/>
      <c r="J3" s="604"/>
    </row>
    <row r="4" spans="1:11" ht="18.75" thickBot="1">
      <c r="B4" s="607" t="s">
        <v>378</v>
      </c>
      <c r="C4" s="608"/>
      <c r="D4" s="608"/>
      <c r="E4" s="608"/>
    </row>
    <row r="5" spans="1:11" ht="21.75" thickTop="1" thickBot="1">
      <c r="A5" s="609" t="s">
        <v>290</v>
      </c>
      <c r="B5" s="610" t="s">
        <v>291</v>
      </c>
      <c r="C5" s="610" t="s">
        <v>320</v>
      </c>
      <c r="D5" s="611" t="s">
        <v>291</v>
      </c>
      <c r="E5" s="611" t="s">
        <v>303</v>
      </c>
    </row>
    <row r="6" spans="1:11" ht="20.25" thickTop="1" thickBot="1">
      <c r="A6" s="928">
        <f>B6-D6</f>
        <v>-8.0000000000000016E-2</v>
      </c>
      <c r="B6" s="929">
        <v>0.24</v>
      </c>
      <c r="C6" s="930" t="s">
        <v>317</v>
      </c>
      <c r="D6" s="929">
        <v>0.32</v>
      </c>
      <c r="E6" s="682" t="s">
        <v>316</v>
      </c>
    </row>
    <row r="7" spans="1:11" ht="20.25" thickTop="1" thickBot="1">
      <c r="A7" s="931">
        <f t="shared" ref="A7:A15" si="0">B7-D7</f>
        <v>-1.0000000000000009E-2</v>
      </c>
      <c r="B7" s="932">
        <v>0.25</v>
      </c>
      <c r="C7" s="933" t="s">
        <v>298</v>
      </c>
      <c r="D7" s="932">
        <v>0.26</v>
      </c>
      <c r="E7" s="684" t="s">
        <v>298</v>
      </c>
      <c r="J7" s="612"/>
      <c r="K7" s="605" t="s">
        <v>4</v>
      </c>
    </row>
    <row r="8" spans="1:11" ht="20.25" thickTop="1" thickBot="1">
      <c r="A8" s="931">
        <f t="shared" si="0"/>
        <v>-3.0000000000000027E-2</v>
      </c>
      <c r="B8" s="934">
        <v>0.57999999999999996</v>
      </c>
      <c r="C8" s="935" t="s">
        <v>297</v>
      </c>
      <c r="D8" s="934">
        <v>0.61</v>
      </c>
      <c r="E8" s="683" t="s">
        <v>297</v>
      </c>
    </row>
    <row r="9" spans="1:11" ht="20.25" thickTop="1" thickBot="1">
      <c r="A9" s="931">
        <f t="shared" si="0"/>
        <v>-0.26</v>
      </c>
      <c r="B9" s="936">
        <v>0.35</v>
      </c>
      <c r="C9" s="937" t="s">
        <v>351</v>
      </c>
      <c r="D9" s="936">
        <v>0.61</v>
      </c>
      <c r="E9" s="690" t="s">
        <v>351</v>
      </c>
    </row>
    <row r="10" spans="1:11" ht="20.25" thickTop="1" thickBot="1">
      <c r="A10" s="931">
        <f t="shared" si="0"/>
        <v>-0.27</v>
      </c>
      <c r="B10" s="936">
        <v>0</v>
      </c>
      <c r="C10" s="937" t="s">
        <v>318</v>
      </c>
      <c r="D10" s="936">
        <v>0.27</v>
      </c>
      <c r="E10" s="690" t="s">
        <v>318</v>
      </c>
    </row>
    <row r="11" spans="1:11" ht="20.25" thickTop="1" thickBot="1">
      <c r="A11" s="938">
        <f t="shared" si="0"/>
        <v>0.1</v>
      </c>
      <c r="B11" s="936">
        <v>0.1</v>
      </c>
      <c r="C11" s="937" t="s">
        <v>366</v>
      </c>
      <c r="D11" s="936">
        <v>0</v>
      </c>
      <c r="E11" s="690" t="s">
        <v>366</v>
      </c>
    </row>
    <row r="12" spans="1:11" ht="20.25" thickTop="1" thickBot="1">
      <c r="A12" s="938">
        <f t="shared" si="0"/>
        <v>0</v>
      </c>
      <c r="B12" s="936">
        <v>0</v>
      </c>
      <c r="C12" s="937" t="s">
        <v>371</v>
      </c>
      <c r="D12" s="936">
        <v>0</v>
      </c>
      <c r="E12" s="690" t="s">
        <v>370</v>
      </c>
    </row>
    <row r="13" spans="1:11" ht="20.25" thickTop="1" thickBot="1">
      <c r="A13" s="938">
        <f t="shared" si="0"/>
        <v>0.43999999999999995</v>
      </c>
      <c r="B13" s="936">
        <v>0.69</v>
      </c>
      <c r="C13" s="937" t="s">
        <v>367</v>
      </c>
      <c r="D13" s="936">
        <v>0.25</v>
      </c>
      <c r="E13" s="690" t="s">
        <v>367</v>
      </c>
    </row>
    <row r="14" spans="1:11" ht="20.25" thickTop="1" thickBot="1">
      <c r="A14" s="928">
        <f t="shared" si="0"/>
        <v>-0.25999999999999995</v>
      </c>
      <c r="B14" s="929">
        <v>0.44</v>
      </c>
      <c r="C14" s="930" t="s">
        <v>301</v>
      </c>
      <c r="D14" s="929">
        <v>0.7</v>
      </c>
      <c r="E14" s="682" t="s">
        <v>301</v>
      </c>
    </row>
    <row r="15" spans="1:11" ht="20.25" thickTop="1" thickBot="1">
      <c r="A15" s="938">
        <f t="shared" si="0"/>
        <v>-0.3</v>
      </c>
      <c r="B15" s="939">
        <v>0.02</v>
      </c>
      <c r="C15" s="937" t="s">
        <v>365</v>
      </c>
      <c r="D15" s="939">
        <v>0.32</v>
      </c>
      <c r="E15" s="927" t="s">
        <v>365</v>
      </c>
    </row>
    <row r="16" spans="1:11" ht="20.25" thickTop="1" thickBot="1">
      <c r="A16" s="931">
        <f>B16-D16</f>
        <v>-0.26</v>
      </c>
      <c r="B16" s="932">
        <v>0.5</v>
      </c>
      <c r="C16" s="933" t="s">
        <v>302</v>
      </c>
      <c r="D16" s="932">
        <v>0.76</v>
      </c>
      <c r="E16" s="684" t="s">
        <v>302</v>
      </c>
    </row>
    <row r="17" spans="1:5">
      <c r="A17" s="940"/>
      <c r="B17" s="940"/>
      <c r="C17" s="940"/>
      <c r="D17" s="940"/>
    </row>
    <row r="18" spans="1:5" ht="20.25">
      <c r="C18" s="941" t="s">
        <v>376</v>
      </c>
      <c r="D18" s="940"/>
      <c r="E18" s="942"/>
    </row>
    <row r="19" spans="1:5" ht="18">
      <c r="A19" s="1291" t="s">
        <v>299</v>
      </c>
      <c r="B19" s="1291"/>
      <c r="C19" s="1291"/>
      <c r="D19" s="1291"/>
      <c r="E19" s="943"/>
    </row>
    <row r="20" spans="1:5" ht="18.75" thickBot="1">
      <c r="A20" s="1292" t="s">
        <v>377</v>
      </c>
      <c r="B20" s="1292"/>
      <c r="C20" s="1292"/>
      <c r="D20" s="1292"/>
      <c r="E20" s="1292"/>
    </row>
    <row r="21" spans="1:5" ht="21.75" thickTop="1" thickBot="1">
      <c r="A21" s="613" t="s">
        <v>290</v>
      </c>
      <c r="B21" s="610" t="s">
        <v>292</v>
      </c>
      <c r="C21" s="610" t="s">
        <v>320</v>
      </c>
      <c r="D21" s="611" t="s">
        <v>293</v>
      </c>
      <c r="E21" s="611" t="s">
        <v>303</v>
      </c>
    </row>
    <row r="22" spans="1:5" ht="20.25" thickTop="1" thickBot="1">
      <c r="A22" s="944">
        <f t="shared" ref="A22:A32" si="1">(B22-D22)/D22</f>
        <v>-0.22222222222222221</v>
      </c>
      <c r="B22" s="945">
        <v>7</v>
      </c>
      <c r="C22" s="685" t="s">
        <v>316</v>
      </c>
      <c r="D22" s="945">
        <v>9</v>
      </c>
      <c r="E22" s="685" t="s">
        <v>316</v>
      </c>
    </row>
    <row r="23" spans="1:5" ht="19.5" thickBot="1">
      <c r="A23" s="944">
        <f t="shared" si="1"/>
        <v>0</v>
      </c>
      <c r="B23" s="945">
        <v>8</v>
      </c>
      <c r="C23" s="684" t="s">
        <v>298</v>
      </c>
      <c r="D23" s="945">
        <v>8</v>
      </c>
      <c r="E23" s="684" t="s">
        <v>298</v>
      </c>
    </row>
    <row r="24" spans="1:5" ht="19.5" thickBot="1">
      <c r="A24" s="944">
        <f t="shared" si="1"/>
        <v>-5.5555555555555552E-2</v>
      </c>
      <c r="B24" s="945">
        <v>17</v>
      </c>
      <c r="C24" s="684" t="s">
        <v>297</v>
      </c>
      <c r="D24" s="945">
        <v>18</v>
      </c>
      <c r="E24" s="684" t="s">
        <v>297</v>
      </c>
    </row>
    <row r="25" spans="1:5" ht="19.5" thickBot="1">
      <c r="A25" s="944">
        <f t="shared" si="1"/>
        <v>-0.44444444444444442</v>
      </c>
      <c r="B25" s="945">
        <v>10</v>
      </c>
      <c r="C25" s="690" t="s">
        <v>351</v>
      </c>
      <c r="D25" s="945">
        <v>18</v>
      </c>
      <c r="E25" s="690" t="s">
        <v>351</v>
      </c>
    </row>
    <row r="26" spans="1:5" ht="19.5" thickBot="1">
      <c r="A26" s="944">
        <f>(B26-D26)/D26</f>
        <v>-1</v>
      </c>
      <c r="B26" s="945">
        <v>0</v>
      </c>
      <c r="C26" s="690" t="s">
        <v>318</v>
      </c>
      <c r="D26" s="945">
        <v>8</v>
      </c>
      <c r="E26" s="690" t="s">
        <v>318</v>
      </c>
    </row>
    <row r="27" spans="1:5" ht="19.5" thickBot="1">
      <c r="A27" s="944" t="e">
        <f>(B27-D27)/D27</f>
        <v>#DIV/0!</v>
      </c>
      <c r="B27" s="945">
        <v>3</v>
      </c>
      <c r="C27" s="690" t="s">
        <v>366</v>
      </c>
      <c r="D27" s="945">
        <v>0</v>
      </c>
      <c r="E27" s="690" t="s">
        <v>366</v>
      </c>
    </row>
    <row r="28" spans="1:5" ht="19.5" thickBot="1">
      <c r="A28" s="944" t="e">
        <f>(B28-D28)/D28</f>
        <v>#DIV/0!</v>
      </c>
      <c r="B28" s="945">
        <v>0</v>
      </c>
      <c r="C28" s="690" t="s">
        <v>370</v>
      </c>
      <c r="D28" s="945">
        <v>0</v>
      </c>
      <c r="E28" s="690" t="s">
        <v>370</v>
      </c>
    </row>
    <row r="29" spans="1:5" ht="19.5" thickBot="1">
      <c r="A29" s="944">
        <f t="shared" si="1"/>
        <v>1.8571428571428572</v>
      </c>
      <c r="B29" s="945">
        <v>20</v>
      </c>
      <c r="C29" s="690" t="s">
        <v>367</v>
      </c>
      <c r="D29" s="945">
        <v>7</v>
      </c>
      <c r="E29" s="690" t="s">
        <v>367</v>
      </c>
    </row>
    <row r="30" spans="1:5" ht="19.5" thickBot="1">
      <c r="A30" s="944">
        <f t="shared" si="1"/>
        <v>-0.38095238095238093</v>
      </c>
      <c r="B30" s="945">
        <v>13</v>
      </c>
      <c r="C30" s="684" t="s">
        <v>301</v>
      </c>
      <c r="D30" s="945">
        <v>21</v>
      </c>
      <c r="E30" s="684" t="s">
        <v>301</v>
      </c>
    </row>
    <row r="31" spans="1:5" ht="19.5" thickBot="1">
      <c r="A31" s="944">
        <f t="shared" si="1"/>
        <v>-0.88888888888888884</v>
      </c>
      <c r="B31" s="945">
        <v>1</v>
      </c>
      <c r="C31" s="927" t="s">
        <v>365</v>
      </c>
      <c r="D31" s="945">
        <v>9</v>
      </c>
      <c r="E31" s="927" t="s">
        <v>365</v>
      </c>
    </row>
    <row r="32" spans="1:5" ht="19.5" thickBot="1">
      <c r="A32" s="944">
        <f t="shared" si="1"/>
        <v>-0.31818181818181818</v>
      </c>
      <c r="B32" s="945">
        <v>15</v>
      </c>
      <c r="C32" s="684" t="s">
        <v>302</v>
      </c>
      <c r="D32" s="945">
        <v>22</v>
      </c>
      <c r="E32" s="684" t="s">
        <v>302</v>
      </c>
    </row>
  </sheetData>
  <mergeCells count="2">
    <mergeCell ref="A19:D19"/>
    <mergeCell ref="A20:E20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ule____6"/>
  <dimension ref="A1:Q33"/>
  <sheetViews>
    <sheetView showGridLines="0" zoomScaleSheetLayoutView="75" zoomScalePageLayoutView="150" workbookViewId="0">
      <selection activeCell="N20" sqref="N20"/>
    </sheetView>
  </sheetViews>
  <sheetFormatPr defaultRowHeight="12.75"/>
  <cols>
    <col min="1" max="1" width="0.42578125" style="32" customWidth="1"/>
    <col min="2" max="2" width="18.85546875" style="32" customWidth="1"/>
    <col min="3" max="3" width="16.7109375" style="32" customWidth="1"/>
    <col min="4" max="4" width="20.28515625" style="32" customWidth="1"/>
    <col min="5" max="5" width="17.85546875" style="32" customWidth="1"/>
    <col min="6" max="6" width="18.140625" style="32" customWidth="1"/>
    <col min="7" max="7" width="24.140625" style="32" customWidth="1"/>
    <col min="8" max="8" width="18.28515625" style="32" customWidth="1"/>
    <col min="9" max="9" width="19.28515625" style="154" hidden="1" customWidth="1"/>
    <col min="10" max="10" width="9.140625" style="32" customWidth="1"/>
    <col min="11" max="11" width="13.140625" style="32" bestFit="1" customWidth="1"/>
    <col min="12" max="16384" width="9.140625" style="32"/>
  </cols>
  <sheetData>
    <row r="1" spans="1:12" ht="9.75" customHeight="1">
      <c r="A1" s="36"/>
      <c r="B1" s="36"/>
      <c r="C1" s="36"/>
      <c r="D1" s="36"/>
      <c r="E1" s="36"/>
      <c r="F1" s="36"/>
      <c r="G1" s="36"/>
      <c r="H1" s="36"/>
      <c r="I1" s="585"/>
      <c r="J1" s="36"/>
    </row>
    <row r="2" spans="1:12" ht="30" customHeight="1">
      <c r="A2" s="1307" t="s">
        <v>372</v>
      </c>
      <c r="B2" s="1308"/>
      <c r="C2" s="1308"/>
      <c r="D2" s="1308"/>
      <c r="E2" s="1308"/>
      <c r="F2" s="1308"/>
      <c r="G2" s="1308"/>
      <c r="H2" s="155"/>
      <c r="I2" s="155"/>
      <c r="J2" s="586"/>
    </row>
    <row r="3" spans="1:12" ht="30" customHeight="1" thickBot="1">
      <c r="A3" s="204"/>
      <c r="B3" s="599" t="s">
        <v>373</v>
      </c>
      <c r="C3" s="591"/>
      <c r="D3" s="591"/>
      <c r="E3" s="593"/>
      <c r="F3" s="593"/>
      <c r="G3" s="592"/>
      <c r="H3" s="156"/>
      <c r="I3" s="156"/>
      <c r="J3" s="204"/>
    </row>
    <row r="4" spans="1:12" s="157" customFormat="1" ht="20.100000000000001" customHeight="1" thickTop="1" thickBot="1">
      <c r="A4" s="587"/>
      <c r="B4" s="704" t="s">
        <v>244</v>
      </c>
      <c r="C4" s="702" t="s">
        <v>139</v>
      </c>
      <c r="D4" s="700" t="s">
        <v>140</v>
      </c>
      <c r="E4" s="700" t="s">
        <v>141</v>
      </c>
      <c r="F4" s="700" t="s">
        <v>142</v>
      </c>
      <c r="G4" s="1293" t="s">
        <v>270</v>
      </c>
      <c r="H4" s="1294"/>
      <c r="I4" s="597"/>
      <c r="J4" s="588"/>
    </row>
    <row r="5" spans="1:12" s="157" customFormat="1" ht="20.100000000000001" customHeight="1" thickTop="1" thickBot="1">
      <c r="A5" s="589"/>
      <c r="B5" s="698"/>
      <c r="C5" s="703"/>
      <c r="D5" s="698">
        <v>2019</v>
      </c>
      <c r="E5" s="698" t="s">
        <v>319</v>
      </c>
      <c r="F5" s="701" t="s">
        <v>374</v>
      </c>
      <c r="G5" s="1294"/>
      <c r="H5" s="1294"/>
      <c r="I5" s="597"/>
      <c r="J5" s="588"/>
    </row>
    <row r="6" spans="1:12" s="157" customFormat="1" ht="20.100000000000001" customHeight="1" thickTop="1" thickBot="1">
      <c r="A6" s="590"/>
      <c r="B6" s="698" t="s">
        <v>252</v>
      </c>
      <c r="C6" s="698" t="s">
        <v>249</v>
      </c>
      <c r="D6" s="698" t="s">
        <v>247</v>
      </c>
      <c r="E6" s="698" t="s">
        <v>247</v>
      </c>
      <c r="F6" s="696" t="s">
        <v>245</v>
      </c>
      <c r="G6" s="1301" t="s">
        <v>230</v>
      </c>
      <c r="H6" s="1302"/>
      <c r="I6" s="597"/>
      <c r="J6" s="588"/>
    </row>
    <row r="7" spans="1:12" s="157" customFormat="1" ht="20.100000000000001" customHeight="1" thickTop="1" thickBot="1">
      <c r="A7" s="590"/>
      <c r="B7" s="698" t="s">
        <v>253</v>
      </c>
      <c r="C7" s="696" t="s">
        <v>250</v>
      </c>
      <c r="D7" s="696" t="s">
        <v>248</v>
      </c>
      <c r="E7" s="696" t="s">
        <v>248</v>
      </c>
      <c r="F7" s="696" t="s">
        <v>246</v>
      </c>
      <c r="G7" s="1303"/>
      <c r="H7" s="1304"/>
      <c r="I7" s="598"/>
      <c r="J7" s="588"/>
    </row>
    <row r="8" spans="1:12" s="157" customFormat="1" ht="20.100000000000001" customHeight="1" thickTop="1" thickBot="1">
      <c r="A8" s="588"/>
      <c r="B8" s="699" t="s">
        <v>254</v>
      </c>
      <c r="C8" s="699" t="s">
        <v>251</v>
      </c>
      <c r="D8" s="699">
        <v>2019</v>
      </c>
      <c r="E8" s="699">
        <v>2020</v>
      </c>
      <c r="F8" s="697" t="s">
        <v>369</v>
      </c>
      <c r="G8" s="1305"/>
      <c r="H8" s="1306"/>
      <c r="I8" s="598"/>
      <c r="J8" s="588"/>
      <c r="L8" s="157" t="s">
        <v>4</v>
      </c>
    </row>
    <row r="9" spans="1:12" s="31" customFormat="1" ht="33" customHeight="1" thickTop="1" thickBot="1">
      <c r="A9" s="176"/>
      <c r="B9" s="619">
        <f t="shared" ref="B9:B26" si="0">SUM(E9-D9)/(D9)*(100%)</f>
        <v>-0.25760992108229991</v>
      </c>
      <c r="C9" s="618">
        <f t="shared" ref="C9:C26" si="1">SUM(E9-D9)</f>
        <v>-457</v>
      </c>
      <c r="D9" s="616">
        <f>SUM(D10:D17)</f>
        <v>1774</v>
      </c>
      <c r="E9" s="614">
        <f>SUM(E10:E17)</f>
        <v>1317</v>
      </c>
      <c r="F9" s="615">
        <f>SUM(F10:F17)</f>
        <v>137</v>
      </c>
      <c r="G9" s="620" t="s">
        <v>231</v>
      </c>
      <c r="H9" s="621"/>
      <c r="I9" s="622"/>
      <c r="J9" s="113"/>
    </row>
    <row r="10" spans="1:12" s="31" customFormat="1" ht="33" customHeight="1" thickTop="1" thickBot="1">
      <c r="A10" s="176"/>
      <c r="B10" s="648">
        <f t="shared" si="0"/>
        <v>-0.25287356321839083</v>
      </c>
      <c r="C10" s="649">
        <f t="shared" si="1"/>
        <v>-22</v>
      </c>
      <c r="D10" s="651">
        <v>87</v>
      </c>
      <c r="E10" s="651">
        <v>65</v>
      </c>
      <c r="F10" s="651">
        <v>5</v>
      </c>
      <c r="G10" s="660" t="s">
        <v>28</v>
      </c>
      <c r="H10" s="653"/>
      <c r="I10" s="623"/>
      <c r="J10" s="113"/>
    </row>
    <row r="11" spans="1:12" s="31" customFormat="1" ht="33" customHeight="1" thickTop="1" thickBot="1">
      <c r="A11" s="176"/>
      <c r="B11" s="661">
        <f t="shared" si="0"/>
        <v>8.59375E-2</v>
      </c>
      <c r="C11" s="662">
        <f t="shared" si="1"/>
        <v>22</v>
      </c>
      <c r="D11" s="663">
        <v>256</v>
      </c>
      <c r="E11" s="663">
        <v>278</v>
      </c>
      <c r="F11" s="663">
        <v>27</v>
      </c>
      <c r="G11" s="664" t="s">
        <v>27</v>
      </c>
      <c r="H11" s="665"/>
      <c r="I11" s="623"/>
      <c r="J11" s="113"/>
    </row>
    <row r="12" spans="1:12" s="31" customFormat="1" ht="33" customHeight="1" thickTop="1" thickBot="1">
      <c r="A12" s="176"/>
      <c r="B12" s="661">
        <f t="shared" si="0"/>
        <v>-0.61751152073732718</v>
      </c>
      <c r="C12" s="662">
        <f t="shared" si="1"/>
        <v>-402</v>
      </c>
      <c r="D12" s="663">
        <v>651</v>
      </c>
      <c r="E12" s="663">
        <v>249</v>
      </c>
      <c r="F12" s="663">
        <v>37</v>
      </c>
      <c r="G12" s="666" t="s">
        <v>232</v>
      </c>
      <c r="H12" s="667"/>
      <c r="I12" s="623"/>
      <c r="J12" s="113"/>
      <c r="K12" s="31" t="s">
        <v>288</v>
      </c>
    </row>
    <row r="13" spans="1:12" s="31" customFormat="1" ht="33" customHeight="1" thickTop="1" thickBot="1">
      <c r="A13" s="176"/>
      <c r="B13" s="661">
        <f t="shared" si="0"/>
        <v>-0.77083333333333337</v>
      </c>
      <c r="C13" s="662">
        <f t="shared" si="1"/>
        <v>-37</v>
      </c>
      <c r="D13" s="663">
        <v>48</v>
      </c>
      <c r="E13" s="663">
        <v>11</v>
      </c>
      <c r="F13" s="663">
        <v>0</v>
      </c>
      <c r="G13" s="664" t="s">
        <v>151</v>
      </c>
      <c r="H13" s="665"/>
      <c r="I13" s="623"/>
      <c r="J13" s="113"/>
    </row>
    <row r="14" spans="1:12" s="31" customFormat="1" ht="33" customHeight="1" thickTop="1" thickBot="1">
      <c r="A14" s="176"/>
      <c r="B14" s="661">
        <f t="shared" si="0"/>
        <v>-8.6274509803921567E-2</v>
      </c>
      <c r="C14" s="662">
        <f t="shared" si="1"/>
        <v>-22</v>
      </c>
      <c r="D14" s="663">
        <v>255</v>
      </c>
      <c r="E14" s="663">
        <v>233</v>
      </c>
      <c r="F14" s="663">
        <v>25</v>
      </c>
      <c r="G14" s="664" t="s">
        <v>147</v>
      </c>
      <c r="H14" s="665"/>
      <c r="I14" s="623"/>
      <c r="J14" s="113"/>
    </row>
    <row r="15" spans="1:12" s="31" customFormat="1" ht="33" customHeight="1" thickTop="1" thickBot="1">
      <c r="A15" s="176"/>
      <c r="B15" s="661">
        <f t="shared" si="0"/>
        <v>9.202453987730061E-2</v>
      </c>
      <c r="C15" s="662">
        <f t="shared" si="1"/>
        <v>15</v>
      </c>
      <c r="D15" s="663">
        <v>163</v>
      </c>
      <c r="E15" s="663">
        <v>178</v>
      </c>
      <c r="F15" s="663">
        <v>14</v>
      </c>
      <c r="G15" s="664" t="s">
        <v>153</v>
      </c>
      <c r="H15" s="665"/>
      <c r="I15" s="623"/>
      <c r="J15" s="113"/>
    </row>
    <row r="16" spans="1:12" s="31" customFormat="1" ht="33" customHeight="1" thickTop="1" thickBot="1">
      <c r="A16" s="176"/>
      <c r="B16" s="661">
        <f t="shared" si="0"/>
        <v>0.38461538461538464</v>
      </c>
      <c r="C16" s="662">
        <f t="shared" si="1"/>
        <v>10</v>
      </c>
      <c r="D16" s="663">
        <v>26</v>
      </c>
      <c r="E16" s="663">
        <v>36</v>
      </c>
      <c r="F16" s="663">
        <v>1</v>
      </c>
      <c r="G16" s="666" t="s">
        <v>272</v>
      </c>
      <c r="H16" s="667"/>
      <c r="I16" s="623"/>
      <c r="J16" s="113"/>
    </row>
    <row r="17" spans="1:17" s="31" customFormat="1" ht="33" customHeight="1" thickTop="1" thickBot="1">
      <c r="A17" s="176"/>
      <c r="B17" s="654">
        <f t="shared" si="0"/>
        <v>-7.2916666666666671E-2</v>
      </c>
      <c r="C17" s="655">
        <f t="shared" si="1"/>
        <v>-21</v>
      </c>
      <c r="D17" s="657">
        <v>288</v>
      </c>
      <c r="E17" s="657">
        <v>267</v>
      </c>
      <c r="F17" s="657">
        <v>28</v>
      </c>
      <c r="G17" s="668" t="s">
        <v>276</v>
      </c>
      <c r="H17" s="669"/>
      <c r="I17" s="674"/>
      <c r="J17" s="113"/>
    </row>
    <row r="18" spans="1:17" s="31" customFormat="1" ht="33" customHeight="1" thickTop="1" thickBot="1">
      <c r="A18" s="176"/>
      <c r="B18" s="619">
        <f t="shared" si="0"/>
        <v>-0.83610980520409628</v>
      </c>
      <c r="C18" s="618">
        <f t="shared" si="1"/>
        <v>-286335</v>
      </c>
      <c r="D18" s="616">
        <f>SUM(D19+D20)</f>
        <v>342461</v>
      </c>
      <c r="E18" s="657">
        <f>SUM(E19+E20)</f>
        <v>56126</v>
      </c>
      <c r="F18" s="657">
        <f>SUM(F19+F20)</f>
        <v>7747</v>
      </c>
      <c r="G18" s="1296" t="s">
        <v>268</v>
      </c>
      <c r="H18" s="1297"/>
      <c r="I18" s="1298"/>
      <c r="J18" s="595"/>
    </row>
    <row r="19" spans="1:17" s="31" customFormat="1" ht="36.950000000000003" customHeight="1" thickTop="1" thickBot="1">
      <c r="A19" s="176"/>
      <c r="B19" s="648">
        <f t="shared" si="0"/>
        <v>-0.87358413641923149</v>
      </c>
      <c r="C19" s="649">
        <f t="shared" si="1"/>
        <v>-147848</v>
      </c>
      <c r="D19" s="650">
        <v>169243</v>
      </c>
      <c r="E19" s="651">
        <v>21395</v>
      </c>
      <c r="F19" s="651">
        <v>0</v>
      </c>
      <c r="G19" s="652" t="s">
        <v>24</v>
      </c>
      <c r="H19" s="653"/>
      <c r="I19" s="622"/>
      <c r="J19" s="113"/>
    </row>
    <row r="20" spans="1:17" s="31" customFormat="1" ht="36.950000000000003" customHeight="1" thickTop="1" thickBot="1">
      <c r="A20" s="113"/>
      <c r="B20" s="654">
        <f t="shared" si="0"/>
        <v>-0.79949543349998264</v>
      </c>
      <c r="C20" s="655">
        <f t="shared" si="1"/>
        <v>-138487</v>
      </c>
      <c r="D20" s="656">
        <v>173218</v>
      </c>
      <c r="E20" s="657">
        <v>34731</v>
      </c>
      <c r="F20" s="657">
        <v>7747</v>
      </c>
      <c r="G20" s="658" t="s">
        <v>22</v>
      </c>
      <c r="H20" s="659"/>
      <c r="I20" s="622"/>
      <c r="J20" s="113"/>
      <c r="P20" s="31" t="s">
        <v>4</v>
      </c>
    </row>
    <row r="21" spans="1:17" s="31" customFormat="1" ht="33" customHeight="1" thickTop="1" thickBot="1">
      <c r="A21" s="113"/>
      <c r="B21" s="619">
        <f t="shared" si="0"/>
        <v>-7.3278589260893201E-2</v>
      </c>
      <c r="C21" s="618">
        <f t="shared" si="1"/>
        <v>-948312</v>
      </c>
      <c r="D21" s="617">
        <f>SUM(D22+D25)</f>
        <v>12941188</v>
      </c>
      <c r="E21" s="657">
        <f>SUM(E22+E25)</f>
        <v>11992876</v>
      </c>
      <c r="F21" s="657">
        <f>SUM(F22+F25)</f>
        <v>1170750</v>
      </c>
      <c r="G21" s="620" t="s">
        <v>234</v>
      </c>
      <c r="H21" s="621"/>
      <c r="I21" s="622"/>
      <c r="J21" s="113"/>
    </row>
    <row r="22" spans="1:17" s="31" customFormat="1" ht="33" customHeight="1" thickTop="1" thickBot="1">
      <c r="A22" s="113"/>
      <c r="B22" s="632">
        <f>SUM(E22-D22)/(D22)*(100%)</f>
        <v>-8.7717321947469548E-2</v>
      </c>
      <c r="C22" s="633">
        <f>SUM(E22-D22)</f>
        <v>-784129</v>
      </c>
      <c r="D22" s="617">
        <f>D23+D24</f>
        <v>8939272</v>
      </c>
      <c r="E22" s="657">
        <f>E23+E24</f>
        <v>8155143</v>
      </c>
      <c r="F22" s="657">
        <v>815794</v>
      </c>
      <c r="G22" s="634" t="s">
        <v>235</v>
      </c>
      <c r="H22" s="635"/>
      <c r="I22" s="624"/>
      <c r="J22" s="113"/>
      <c r="K22" s="31" t="s">
        <v>4</v>
      </c>
    </row>
    <row r="23" spans="1:17" s="31" customFormat="1" ht="33" customHeight="1" thickTop="1" thickBot="1">
      <c r="A23" s="113"/>
      <c r="B23" s="636">
        <f t="shared" si="0"/>
        <v>-8.3270980080954501E-2</v>
      </c>
      <c r="C23" s="637">
        <f t="shared" si="1"/>
        <v>-727498</v>
      </c>
      <c r="D23" s="638">
        <v>8736513</v>
      </c>
      <c r="E23" s="639">
        <v>8009015</v>
      </c>
      <c r="F23" s="639">
        <v>794019</v>
      </c>
      <c r="G23" s="640" t="s">
        <v>236</v>
      </c>
      <c r="H23" s="641"/>
      <c r="I23" s="625"/>
      <c r="J23" s="113"/>
      <c r="K23" s="31" t="s">
        <v>295</v>
      </c>
      <c r="N23" s="31" t="s">
        <v>4</v>
      </c>
    </row>
    <row r="24" spans="1:17" s="31" customFormat="1" ht="33" customHeight="1" thickTop="1" thickBot="1">
      <c r="A24" s="113">
        <v>7</v>
      </c>
      <c r="B24" s="636">
        <f t="shared" si="0"/>
        <v>-0.27930202851661334</v>
      </c>
      <c r="C24" s="637">
        <f t="shared" si="1"/>
        <v>-56631</v>
      </c>
      <c r="D24" s="638">
        <v>202759</v>
      </c>
      <c r="E24" s="639">
        <v>146128</v>
      </c>
      <c r="F24" s="639">
        <v>21775</v>
      </c>
      <c r="G24" s="640" t="s">
        <v>237</v>
      </c>
      <c r="H24" s="641"/>
      <c r="I24" s="625"/>
      <c r="J24" s="113"/>
      <c r="Q24" s="31" t="s">
        <v>4</v>
      </c>
    </row>
    <row r="25" spans="1:17" s="31" customFormat="1" ht="33" customHeight="1" thickTop="1" thickBot="1">
      <c r="A25" s="113"/>
      <c r="B25" s="642">
        <f t="shared" si="0"/>
        <v>-4.1026098498819066E-2</v>
      </c>
      <c r="C25" s="643">
        <f t="shared" si="1"/>
        <v>-164183</v>
      </c>
      <c r="D25" s="644">
        <v>4001916</v>
      </c>
      <c r="E25" s="645">
        <v>3837733</v>
      </c>
      <c r="F25" s="645">
        <v>354956</v>
      </c>
      <c r="G25" s="646" t="s">
        <v>238</v>
      </c>
      <c r="H25" s="647"/>
      <c r="I25" s="624"/>
      <c r="J25" s="113"/>
      <c r="L25" s="31" t="s">
        <v>364</v>
      </c>
    </row>
    <row r="26" spans="1:17" s="31" customFormat="1" ht="33" customHeight="1" thickTop="1" thickBot="1">
      <c r="A26" s="113"/>
      <c r="B26" s="619">
        <f t="shared" si="0"/>
        <v>-0.52554806790070796</v>
      </c>
      <c r="C26" s="618">
        <f t="shared" si="1"/>
        <v>-18483</v>
      </c>
      <c r="D26" s="617">
        <v>35169</v>
      </c>
      <c r="E26" s="615">
        <v>16686</v>
      </c>
      <c r="F26" s="615">
        <v>1932</v>
      </c>
      <c r="G26" s="673" t="s">
        <v>296</v>
      </c>
      <c r="H26" s="672"/>
      <c r="I26" s="624"/>
      <c r="J26" s="113"/>
    </row>
    <row r="27" spans="1:17" s="31" customFormat="1" ht="33" customHeight="1" thickTop="1" thickBot="1">
      <c r="A27" s="113"/>
      <c r="B27" s="619">
        <f>SUM(E27-D27)/(D27)*(100%)</f>
        <v>-3.0095486202296292E-2</v>
      </c>
      <c r="C27" s="618">
        <f>SUM(E27-D27)</f>
        <v>-2865</v>
      </c>
      <c r="D27" s="617">
        <v>95197</v>
      </c>
      <c r="E27" s="615">
        <v>92332</v>
      </c>
      <c r="F27" s="615">
        <v>10136</v>
      </c>
      <c r="G27" s="626" t="s">
        <v>287</v>
      </c>
      <c r="H27" s="627"/>
      <c r="I27" s="624"/>
      <c r="J27" s="113"/>
    </row>
    <row r="28" spans="1:17" s="31" customFormat="1" ht="33" customHeight="1" thickTop="1" thickBot="1">
      <c r="A28" s="113"/>
      <c r="B28" s="619">
        <f>SUM(E28-D28)/(D28)*(100%)</f>
        <v>0.13140324476669085</v>
      </c>
      <c r="C28" s="618">
        <f>SUM(E28-D28)</f>
        <v>434160</v>
      </c>
      <c r="D28" s="617">
        <v>3304028</v>
      </c>
      <c r="E28" s="615">
        <v>3738188</v>
      </c>
      <c r="F28" s="615">
        <v>434831</v>
      </c>
      <c r="G28" s="628" t="s">
        <v>289</v>
      </c>
      <c r="H28" s="629"/>
      <c r="I28" s="624"/>
      <c r="J28" s="113"/>
      <c r="P28" s="31" t="s">
        <v>4</v>
      </c>
    </row>
    <row r="29" spans="1:17" s="31" customFormat="1" ht="33" customHeight="1" thickTop="1" thickBot="1">
      <c r="A29" s="113"/>
      <c r="B29" s="619">
        <f>SUM(E29-D29)/(D29)*(100%)</f>
        <v>-3.9004949120428595E-2</v>
      </c>
      <c r="C29" s="618">
        <f>SUM(E29-D29)</f>
        <v>-2388</v>
      </c>
      <c r="D29" s="681">
        <v>61223</v>
      </c>
      <c r="E29" s="615">
        <v>58835</v>
      </c>
      <c r="F29" s="615">
        <v>5819</v>
      </c>
      <c r="G29" s="630" t="s">
        <v>294</v>
      </c>
      <c r="H29" s="630"/>
      <c r="I29" s="631"/>
      <c r="J29" s="594"/>
    </row>
    <row r="30" spans="1:17" s="31" customFormat="1" ht="33" customHeight="1" thickTop="1" thickBot="1">
      <c r="A30" s="113"/>
      <c r="B30" s="676"/>
      <c r="C30" s="677"/>
      <c r="D30" s="678"/>
      <c r="E30" s="678"/>
      <c r="F30" s="679"/>
      <c r="G30" s="678"/>
      <c r="H30" s="680"/>
      <c r="I30" s="675"/>
      <c r="J30" s="595"/>
    </row>
    <row r="31" spans="1:17" s="31" customFormat="1" ht="33" customHeight="1" thickTop="1">
      <c r="A31" s="113"/>
      <c r="B31" s="596"/>
      <c r="C31" s="1299" t="s">
        <v>277</v>
      </c>
      <c r="D31" s="1300"/>
      <c r="E31" s="1300"/>
      <c r="F31" s="1300"/>
      <c r="G31" s="1300"/>
      <c r="H31" s="1300"/>
      <c r="I31" s="1300"/>
      <c r="J31" s="1300"/>
    </row>
    <row r="32" spans="1:17" s="31" customFormat="1" ht="27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33.75">
      <c r="A33" s="36"/>
      <c r="B33" s="36"/>
      <c r="C33" s="1295"/>
      <c r="D33" s="1295"/>
      <c r="E33" s="1295"/>
      <c r="F33" s="1295"/>
      <c r="G33" s="1295"/>
      <c r="H33" s="1295"/>
      <c r="I33" s="585"/>
      <c r="J33" s="36"/>
    </row>
  </sheetData>
  <dataConsolidate/>
  <mergeCells count="6">
    <mergeCell ref="G4:H5"/>
    <mergeCell ref="C33:H33"/>
    <mergeCell ref="G18:I18"/>
    <mergeCell ref="C31:J31"/>
    <mergeCell ref="G6:H8"/>
    <mergeCell ref="A2:G2"/>
  </mergeCells>
  <phoneticPr fontId="10" type="noConversion"/>
  <printOptions horizontalCentered="1" gridLines="1"/>
  <pageMargins left="0.11811023622047245" right="0.23622047244094491" top="0.6692913385826772" bottom="0.19685039370078741" header="0.78740157480314965" footer="0.23622047244094491"/>
  <pageSetup paperSize="9" scale="70" fitToHeight="2" orientation="portrait" r:id="rId1"/>
  <headerFooter alignWithMargins="0">
    <oddHeader>&amp;A</oddHeader>
    <oddFooter>Page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ورقة13"/>
  <dimension ref="B4:AA62"/>
  <sheetViews>
    <sheetView zoomScale="80" zoomScaleNormal="80" workbookViewId="0">
      <selection activeCell="U15" sqref="U15"/>
    </sheetView>
  </sheetViews>
  <sheetFormatPr defaultRowHeight="12.75"/>
  <cols>
    <col min="1" max="1" width="7.5703125" customWidth="1"/>
    <col min="2" max="2" width="5.7109375" hidden="1" customWidth="1"/>
    <col min="3" max="3" width="0.5703125" hidden="1" customWidth="1"/>
    <col min="4" max="4" width="2.5703125" hidden="1" customWidth="1"/>
    <col min="5" max="5" width="9" customWidth="1"/>
    <col min="6" max="6" width="0" hidden="1" customWidth="1"/>
    <col min="9" max="9" width="8.42578125" customWidth="1"/>
    <col min="10" max="10" width="26" customWidth="1"/>
    <col min="11" max="11" width="12.7109375" customWidth="1"/>
    <col min="12" max="12" width="2.42578125" customWidth="1"/>
    <col min="13" max="13" width="8.5703125" customWidth="1"/>
    <col min="17" max="17" width="22.7109375" customWidth="1"/>
    <col min="18" max="18" width="16.5703125" customWidth="1"/>
  </cols>
  <sheetData>
    <row r="4" spans="6:21">
      <c r="F4" s="30"/>
    </row>
    <row r="9" spans="6:21">
      <c r="U9" s="577"/>
    </row>
    <row r="18" spans="23:23">
      <c r="W18" t="s">
        <v>4</v>
      </c>
    </row>
    <row r="25" spans="23:23" ht="27.75" customHeight="1"/>
    <row r="26" spans="23:23" ht="29.25" customHeight="1"/>
    <row r="48" spans="27:27">
      <c r="AA48" t="s">
        <v>4</v>
      </c>
    </row>
    <row r="52" spans="9:13">
      <c r="I52" s="161"/>
      <c r="J52" s="162"/>
      <c r="K52" s="162"/>
      <c r="L52" s="162"/>
      <c r="M52" s="161"/>
    </row>
    <row r="53" spans="9:13">
      <c r="I53" s="161"/>
      <c r="J53" s="163"/>
      <c r="K53" s="164"/>
      <c r="L53" s="164"/>
      <c r="M53" s="161"/>
    </row>
    <row r="54" spans="9:13">
      <c r="I54" s="161"/>
      <c r="J54" s="165"/>
      <c r="K54" s="166"/>
      <c r="L54" s="166"/>
      <c r="M54" s="161"/>
    </row>
    <row r="55" spans="9:13">
      <c r="I55" s="161"/>
      <c r="J55" s="165"/>
      <c r="K55" s="166"/>
      <c r="L55" s="166"/>
      <c r="M55" s="161"/>
    </row>
    <row r="56" spans="9:13" ht="9.9499999999999993" customHeight="1"/>
    <row r="57" spans="9:13" ht="9.9499999999999993" customHeight="1"/>
    <row r="58" spans="9:13" ht="9.9499999999999993" customHeight="1"/>
    <row r="59" spans="9:13" ht="9.9499999999999993" customHeight="1"/>
    <row r="60" spans="9:13" ht="9.9499999999999993" customHeight="1"/>
    <row r="61" spans="9:13" ht="9.9499999999999993" customHeight="1"/>
    <row r="62" spans="9:13" ht="9.9499999999999993" customHeight="1"/>
  </sheetData>
  <phoneticPr fontId="10" type="noConversion"/>
  <printOptions horizontalCentered="1" verticalCentered="1"/>
  <pageMargins left="0.31496062992125984" right="0.59055118110236227" top="0.23622047244094491" bottom="2.8346456692913389" header="0.23622047244094491" footer="1.3779527559055118"/>
  <pageSetup paperSize="9" scale="65" pageOrder="overThenDown" orientation="portrait" verticalDpi="3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ورقة14"/>
  <dimension ref="A27:D32"/>
  <sheetViews>
    <sheetView showGridLines="0" workbookViewId="0">
      <selection activeCell="F34" sqref="F34"/>
    </sheetView>
  </sheetViews>
  <sheetFormatPr defaultRowHeight="12.75"/>
  <cols>
    <col min="2" max="2" width="11.5703125" bestFit="1" customWidth="1"/>
    <col min="3" max="3" width="11.42578125" bestFit="1" customWidth="1"/>
    <col min="4" max="4" width="22.85546875" customWidth="1"/>
  </cols>
  <sheetData>
    <row r="27" spans="1:4" ht="13.5" thickBot="1"/>
    <row r="28" spans="1:4" ht="16.5" thickTop="1">
      <c r="A28" s="6"/>
      <c r="B28" s="1" t="s">
        <v>44</v>
      </c>
      <c r="C28" s="1" t="s">
        <v>62</v>
      </c>
      <c r="D28" s="7" t="s">
        <v>234</v>
      </c>
    </row>
    <row r="29" spans="1:4" ht="16.5" thickBot="1">
      <c r="A29" s="8" t="s">
        <v>256</v>
      </c>
      <c r="B29" s="9"/>
      <c r="C29" s="9"/>
      <c r="D29" s="10"/>
    </row>
    <row r="30" spans="1:4" ht="17.25" thickTop="1" thickBot="1">
      <c r="A30" s="11">
        <v>2019</v>
      </c>
      <c r="B30" s="14">
        <v>8939272</v>
      </c>
      <c r="C30" s="14">
        <v>4001916</v>
      </c>
      <c r="D30" s="12">
        <f>SUM(B30:C30)</f>
        <v>12941188</v>
      </c>
    </row>
    <row r="31" spans="1:4" ht="17.25" thickTop="1" thickBot="1">
      <c r="A31" s="13">
        <v>2020</v>
      </c>
      <c r="B31" s="14">
        <v>8155143</v>
      </c>
      <c r="C31" s="14">
        <v>3837733</v>
      </c>
      <c r="D31" s="15">
        <f>SUM(B31:C31)</f>
        <v>11992876</v>
      </c>
    </row>
    <row r="32" spans="1:4" ht="13.5" thickTop="1"/>
  </sheetData>
  <phoneticPr fontId="1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5" orientation="portrait" horizontalDpi="180" verticalDpi="180" r:id="rId1"/>
  <headerFooter alignWithMargins="0">
    <oddHeader>&amp;A</oddHeader>
    <oddFooter>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ورقة15"/>
  <dimension ref="A27:D32"/>
  <sheetViews>
    <sheetView showGridLines="0" zoomScale="75" workbookViewId="0">
      <selection activeCell="F37" sqref="F37"/>
    </sheetView>
  </sheetViews>
  <sheetFormatPr defaultRowHeight="12.75"/>
  <cols>
    <col min="2" max="2" width="11.7109375" bestFit="1" customWidth="1"/>
    <col min="3" max="3" width="12.42578125" bestFit="1" customWidth="1"/>
    <col min="4" max="4" width="14.5703125" customWidth="1"/>
  </cols>
  <sheetData>
    <row r="27" spans="1:4" ht="13.5" thickBot="1"/>
    <row r="28" spans="1:4" ht="16.5" thickTop="1">
      <c r="A28" s="16"/>
      <c r="B28" s="29" t="s">
        <v>257</v>
      </c>
      <c r="C28" s="29" t="s">
        <v>258</v>
      </c>
      <c r="D28" s="17" t="s">
        <v>30</v>
      </c>
    </row>
    <row r="29" spans="1:4" ht="16.5" thickBot="1">
      <c r="A29" s="18" t="s">
        <v>256</v>
      </c>
      <c r="B29" s="19"/>
      <c r="C29" s="19"/>
      <c r="D29" s="20"/>
    </row>
    <row r="30" spans="1:4" ht="16.5" thickTop="1" thickBot="1">
      <c r="A30" s="21">
        <v>2019</v>
      </c>
      <c r="B30" s="24">
        <v>169243</v>
      </c>
      <c r="C30" s="24">
        <v>173218</v>
      </c>
      <c r="D30" s="22">
        <f>SUM(B30:C30)</f>
        <v>342461</v>
      </c>
    </row>
    <row r="31" spans="1:4" ht="16.5" thickTop="1" thickBot="1">
      <c r="A31" s="23">
        <v>2020</v>
      </c>
      <c r="B31" s="24">
        <v>21395</v>
      </c>
      <c r="C31" s="24">
        <v>34731</v>
      </c>
      <c r="D31" s="25">
        <f>SUM(B31:C31)</f>
        <v>56126</v>
      </c>
    </row>
    <row r="32" spans="1:4" ht="13.5" thickTop="1"/>
  </sheetData>
  <phoneticPr fontId="10" type="noConversion"/>
  <printOptions horizontalCentered="1"/>
  <pageMargins left="0.82677165354330717" right="0.74803149606299213" top="0.98425196850393704" bottom="0.98425196850393704" header="0.51181102362204722" footer="0.51181102362204722"/>
  <pageSetup paperSize="9" scale="65" orientation="portrait" horizontalDpi="180" verticalDpi="180" r:id="rId1"/>
  <headerFooter alignWithMargins="0">
    <oddHeader>&amp;A</oddHeader>
    <oddFooter>Page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ورقة17"/>
  <dimension ref="B30:D40"/>
  <sheetViews>
    <sheetView topLeftCell="A10" workbookViewId="0">
      <selection activeCell="D38" sqref="D38"/>
    </sheetView>
  </sheetViews>
  <sheetFormatPr defaultRowHeight="12.75"/>
  <cols>
    <col min="1" max="1" width="15.28515625" bestFit="1" customWidth="1"/>
    <col min="2" max="2" width="15.7109375" customWidth="1"/>
  </cols>
  <sheetData>
    <row r="30" spans="2:4" ht="13.5" thickBot="1"/>
    <row r="31" spans="2:4" ht="14.25" thickTop="1" thickBot="1">
      <c r="B31" s="26" t="s">
        <v>122</v>
      </c>
      <c r="C31" s="27">
        <v>2019</v>
      </c>
      <c r="D31" s="28">
        <v>2020</v>
      </c>
    </row>
    <row r="32" spans="2:4" ht="14.25" thickTop="1" thickBot="1">
      <c r="B32" s="2" t="s">
        <v>25</v>
      </c>
      <c r="C32" s="496">
        <f>SUM(C33+C34+C35+C36+C37+C38+C39)</f>
        <v>1486</v>
      </c>
      <c r="D32" s="497">
        <f>SUM(D33:D39)</f>
        <v>1050</v>
      </c>
    </row>
    <row r="33" spans="2:4">
      <c r="B33" s="3" t="s">
        <v>28</v>
      </c>
      <c r="C33" s="498">
        <v>87</v>
      </c>
      <c r="D33" s="498">
        <v>65</v>
      </c>
    </row>
    <row r="34" spans="2:4">
      <c r="B34" s="4" t="s">
        <v>27</v>
      </c>
      <c r="C34" s="499">
        <v>256</v>
      </c>
      <c r="D34" s="499">
        <v>278</v>
      </c>
    </row>
    <row r="35" spans="2:4">
      <c r="B35" s="4" t="s">
        <v>232</v>
      </c>
      <c r="C35" s="499">
        <v>651</v>
      </c>
      <c r="D35" s="499">
        <v>249</v>
      </c>
    </row>
    <row r="36" spans="2:4">
      <c r="B36" s="4" t="s">
        <v>151</v>
      </c>
      <c r="C36" s="499">
        <v>48</v>
      </c>
      <c r="D36" s="499">
        <v>11</v>
      </c>
    </row>
    <row r="37" spans="2:4">
      <c r="B37" s="4" t="s">
        <v>147</v>
      </c>
      <c r="C37" s="499">
        <v>255</v>
      </c>
      <c r="D37" s="499">
        <v>233</v>
      </c>
    </row>
    <row r="38" spans="2:4">
      <c r="B38" s="4" t="s">
        <v>153</v>
      </c>
      <c r="C38" s="499">
        <v>163</v>
      </c>
      <c r="D38" s="499">
        <v>178</v>
      </c>
    </row>
    <row r="39" spans="2:4" ht="13.5" thickBot="1">
      <c r="B39" s="5" t="s">
        <v>233</v>
      </c>
      <c r="C39" s="500">
        <v>26</v>
      </c>
      <c r="D39" s="500">
        <v>36</v>
      </c>
    </row>
    <row r="40" spans="2:4" ht="13.5" thickTop="1"/>
  </sheetData>
  <phoneticPr fontId="1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ورقة5"/>
  <dimension ref="B3:E190"/>
  <sheetViews>
    <sheetView showGridLines="0" topLeftCell="B1" zoomScale="50" workbookViewId="0">
      <selection activeCell="L7" sqref="L7"/>
    </sheetView>
  </sheetViews>
  <sheetFormatPr defaultRowHeight="20.25"/>
  <cols>
    <col min="1" max="1" width="0" style="32" hidden="1" customWidth="1"/>
    <col min="2" max="2" width="78.140625" style="33" customWidth="1"/>
    <col min="3" max="3" width="56.42578125" style="34" bestFit="1" customWidth="1"/>
    <col min="4" max="4" width="32.140625" style="35" customWidth="1"/>
    <col min="5" max="5" width="20.42578125" style="35" customWidth="1"/>
    <col min="6" max="16384" width="9.140625" style="32"/>
  </cols>
  <sheetData>
    <row r="3" spans="2:5" ht="80.099999999999994" customHeight="1" thickBot="1">
      <c r="B3" s="571" t="s">
        <v>274</v>
      </c>
    </row>
    <row r="4" spans="2:5" s="31" customFormat="1" ht="80.099999999999994" customHeight="1" thickTop="1" thickBot="1">
      <c r="B4" s="216" t="s">
        <v>0</v>
      </c>
      <c r="C4" s="217" t="s">
        <v>1</v>
      </c>
      <c r="D4" s="218" t="s">
        <v>266</v>
      </c>
      <c r="E4" s="219" t="s">
        <v>267</v>
      </c>
    </row>
    <row r="5" spans="2:5" s="31" customFormat="1" ht="99.95" customHeight="1" thickTop="1" thickBot="1">
      <c r="B5" s="220"/>
      <c r="C5" s="221"/>
      <c r="D5" s="222">
        <v>1</v>
      </c>
      <c r="E5" s="222">
        <v>1</v>
      </c>
    </row>
    <row r="6" spans="2:5" s="31" customFormat="1" ht="99.95" hidden="1" customHeight="1" thickTop="1" thickBot="1">
      <c r="B6" s="220"/>
      <c r="C6" s="221"/>
      <c r="D6" s="222"/>
      <c r="E6" s="222"/>
    </row>
    <row r="7" spans="2:5" s="31" customFormat="1" ht="80.099999999999994" customHeight="1" thickTop="1" thickBot="1">
      <c r="B7" s="220"/>
      <c r="C7" s="221"/>
      <c r="D7" s="222">
        <v>2</v>
      </c>
      <c r="E7" s="222">
        <v>2</v>
      </c>
    </row>
    <row r="8" spans="2:5" s="31" customFormat="1" ht="90" customHeight="1" thickTop="1" thickBot="1">
      <c r="B8" s="220"/>
      <c r="C8"/>
      <c r="D8" s="222">
        <v>3</v>
      </c>
      <c r="E8" s="222">
        <v>3</v>
      </c>
    </row>
    <row r="9" spans="2:5" s="31" customFormat="1" ht="80.099999999999994" customHeight="1" thickTop="1" thickBot="1">
      <c r="B9" s="220"/>
      <c r="C9" s="221"/>
      <c r="D9" s="222">
        <v>4</v>
      </c>
      <c r="E9" s="222">
        <v>4</v>
      </c>
    </row>
    <row r="10" spans="2:5" s="31" customFormat="1" ht="80.099999999999994" customHeight="1" thickTop="1" thickBot="1">
      <c r="B10" s="220"/>
      <c r="C10" s="221"/>
      <c r="D10" s="222">
        <v>5</v>
      </c>
      <c r="E10" s="222">
        <v>5</v>
      </c>
    </row>
    <row r="11" spans="2:5" s="31" customFormat="1" ht="80.099999999999994" customHeight="1" thickTop="1" thickBot="1">
      <c r="B11" s="220"/>
      <c r="C11" s="221"/>
      <c r="D11" s="578">
        <v>0</v>
      </c>
      <c r="E11" s="222">
        <v>6</v>
      </c>
    </row>
    <row r="12" spans="2:5" s="31" customFormat="1" ht="90" customHeight="1" thickTop="1" thickBot="1">
      <c r="B12" s="220"/>
      <c r="C12" s="221"/>
      <c r="D12" s="222">
        <v>2014</v>
      </c>
      <c r="E12" s="222">
        <v>7</v>
      </c>
    </row>
    <row r="13" spans="2:5" s="31" customFormat="1" ht="99.95" customHeight="1" thickTop="1" thickBot="1">
      <c r="B13" s="220"/>
      <c r="C13" s="221"/>
      <c r="D13" s="222">
        <v>7</v>
      </c>
      <c r="E13" s="222">
        <v>8</v>
      </c>
    </row>
    <row r="14" spans="2:5" s="31" customFormat="1" ht="99.95" customHeight="1" thickTop="1" thickBot="1">
      <c r="B14" s="220"/>
      <c r="C14" s="221"/>
      <c r="D14" s="222">
        <v>8</v>
      </c>
      <c r="E14" s="222">
        <v>9</v>
      </c>
    </row>
    <row r="15" spans="2:5" s="31" customFormat="1" ht="99.95" customHeight="1" thickTop="1" thickBot="1">
      <c r="B15" s="220"/>
      <c r="C15" s="221"/>
      <c r="D15" s="222">
        <v>9</v>
      </c>
      <c r="E15" s="222">
        <v>10</v>
      </c>
    </row>
    <row r="16" spans="2:5" s="31" customFormat="1" ht="99.95" hidden="1" customHeight="1" thickTop="1" thickBot="1">
      <c r="B16" s="220"/>
      <c r="C16" s="221"/>
      <c r="D16" s="222"/>
      <c r="E16" s="222"/>
    </row>
    <row r="17" spans="2:5" s="31" customFormat="1" ht="99.95" hidden="1" customHeight="1" thickTop="1" thickBot="1">
      <c r="B17" s="220"/>
      <c r="C17" s="221"/>
      <c r="D17" s="222"/>
      <c r="E17" s="222"/>
    </row>
    <row r="18" spans="2:5" s="31" customFormat="1" ht="99.95" hidden="1" customHeight="1" thickTop="1" thickBot="1">
      <c r="B18" s="220"/>
      <c r="C18" s="221"/>
      <c r="D18" s="222"/>
      <c r="E18" s="222"/>
    </row>
    <row r="19" spans="2:5" s="31" customFormat="1" ht="99.95" hidden="1" customHeight="1" thickTop="1" thickBot="1">
      <c r="B19" s="220"/>
      <c r="C19" s="221"/>
      <c r="D19" s="222"/>
      <c r="E19" s="222"/>
    </row>
    <row r="20" spans="2:5" s="31" customFormat="1" ht="99.95" hidden="1" customHeight="1" thickTop="1"/>
    <row r="21" spans="2:5" s="31" customFormat="1" ht="99.95" hidden="1" customHeight="1">
      <c r="E21" s="223"/>
    </row>
    <row r="22" spans="2:5" s="31" customFormat="1" ht="99.95" hidden="1" customHeight="1">
      <c r="E22" s="223"/>
    </row>
    <row r="23" spans="2:5" s="31" customFormat="1" ht="99.95" hidden="1" customHeight="1">
      <c r="E23" s="223"/>
    </row>
    <row r="24" spans="2:5" s="31" customFormat="1" ht="99.95" hidden="1" customHeight="1">
      <c r="E24" s="223"/>
    </row>
    <row r="25" spans="2:5" s="31" customFormat="1" ht="99.95" hidden="1" customHeight="1">
      <c r="E25" s="223"/>
    </row>
    <row r="26" spans="2:5" s="31" customFormat="1" ht="99.95" hidden="1" customHeight="1" thickBot="1">
      <c r="E26" s="223"/>
    </row>
    <row r="27" spans="2:5" s="31" customFormat="1" ht="99.95" customHeight="1" thickTop="1" thickBot="1">
      <c r="B27" s="572"/>
      <c r="C27" s="573"/>
      <c r="D27" s="576" t="s">
        <v>275</v>
      </c>
      <c r="E27" s="574"/>
    </row>
    <row r="28" spans="2:5" ht="30.75" thickTop="1">
      <c r="B28" s="224"/>
      <c r="C28" s="225"/>
      <c r="D28" s="223"/>
      <c r="E28" s="223"/>
    </row>
    <row r="29" spans="2:5" ht="30">
      <c r="B29" s="224"/>
      <c r="C29" s="225"/>
      <c r="D29" s="223"/>
      <c r="E29" s="223"/>
    </row>
    <row r="30" spans="2:5" ht="33">
      <c r="B30" s="224"/>
      <c r="C30" s="575"/>
      <c r="D30" s="223"/>
      <c r="E30" s="223"/>
    </row>
    <row r="31" spans="2:5" ht="30">
      <c r="B31" s="224"/>
      <c r="C31" s="225"/>
      <c r="D31" s="223"/>
      <c r="E31" s="223"/>
    </row>
    <row r="32" spans="2:5" ht="30">
      <c r="B32" s="224"/>
      <c r="C32" s="225"/>
      <c r="D32" s="223"/>
      <c r="E32" s="223"/>
    </row>
    <row r="33" spans="2:5" ht="30">
      <c r="B33" s="224"/>
      <c r="C33" s="225"/>
      <c r="D33" s="223"/>
      <c r="E33" s="223"/>
    </row>
    <row r="34" spans="2:5" ht="30">
      <c r="B34" s="224"/>
      <c r="C34" s="225"/>
      <c r="D34" s="223"/>
      <c r="E34" s="223"/>
    </row>
    <row r="35" spans="2:5" ht="30">
      <c r="B35" s="224"/>
      <c r="C35" s="225"/>
      <c r="D35" s="223"/>
      <c r="E35" s="223"/>
    </row>
    <row r="36" spans="2:5" ht="30">
      <c r="B36" s="224"/>
      <c r="C36" s="225"/>
      <c r="D36" s="223"/>
      <c r="E36" s="223"/>
    </row>
    <row r="37" spans="2:5" ht="30">
      <c r="B37" s="224"/>
      <c r="C37" s="225"/>
      <c r="D37" s="223"/>
      <c r="E37" s="223"/>
    </row>
    <row r="38" spans="2:5" ht="30">
      <c r="B38" s="224"/>
      <c r="C38" s="225"/>
      <c r="D38" s="223"/>
      <c r="E38" s="223"/>
    </row>
    <row r="39" spans="2:5" ht="30">
      <c r="B39" s="224"/>
      <c r="C39" s="225"/>
      <c r="D39" s="223"/>
      <c r="E39" s="223"/>
    </row>
    <row r="40" spans="2:5" ht="30">
      <c r="B40" s="224"/>
      <c r="C40" s="225"/>
      <c r="D40" s="223"/>
      <c r="E40" s="223"/>
    </row>
    <row r="41" spans="2:5" ht="30">
      <c r="B41" s="224"/>
      <c r="C41" s="225"/>
      <c r="D41" s="223"/>
      <c r="E41" s="223"/>
    </row>
    <row r="42" spans="2:5" ht="30">
      <c r="B42" s="224"/>
      <c r="C42" s="225"/>
      <c r="D42" s="223"/>
      <c r="E42" s="223"/>
    </row>
    <row r="43" spans="2:5" ht="30">
      <c r="B43" s="224"/>
      <c r="C43" s="225"/>
      <c r="D43" s="223"/>
      <c r="E43" s="223"/>
    </row>
    <row r="44" spans="2:5" ht="30">
      <c r="B44" s="224"/>
      <c r="C44" s="225"/>
      <c r="D44" s="223"/>
      <c r="E44" s="223"/>
    </row>
    <row r="45" spans="2:5" ht="30">
      <c r="B45" s="224"/>
      <c r="C45" s="225"/>
      <c r="D45" s="223"/>
      <c r="E45" s="223"/>
    </row>
    <row r="46" spans="2:5" ht="30">
      <c r="B46" s="224"/>
      <c r="C46" s="225"/>
      <c r="D46" s="223"/>
      <c r="E46" s="223"/>
    </row>
    <row r="47" spans="2:5" ht="30">
      <c r="B47" s="224"/>
      <c r="C47" s="225"/>
      <c r="D47" s="223"/>
      <c r="E47" s="223"/>
    </row>
    <row r="48" spans="2:5" ht="30">
      <c r="B48" s="224"/>
      <c r="C48" s="225"/>
      <c r="D48" s="223"/>
      <c r="E48" s="223"/>
    </row>
    <row r="49" spans="2:5" ht="30">
      <c r="B49" s="224"/>
      <c r="C49" s="225"/>
      <c r="D49" s="223"/>
      <c r="E49" s="223"/>
    </row>
    <row r="50" spans="2:5" ht="30">
      <c r="B50" s="224"/>
      <c r="C50" s="225"/>
      <c r="D50" s="223"/>
      <c r="E50" s="223"/>
    </row>
    <row r="51" spans="2:5" ht="30">
      <c r="B51" s="224"/>
      <c r="C51" s="225"/>
      <c r="D51" s="223"/>
      <c r="E51" s="223"/>
    </row>
    <row r="52" spans="2:5" ht="30">
      <c r="B52" s="224"/>
      <c r="C52" s="225"/>
      <c r="D52" s="223"/>
      <c r="E52" s="223"/>
    </row>
    <row r="53" spans="2:5" ht="30">
      <c r="B53" s="224"/>
      <c r="C53" s="225"/>
      <c r="D53" s="223"/>
      <c r="E53" s="223"/>
    </row>
    <row r="54" spans="2:5" ht="30">
      <c r="B54" s="224"/>
      <c r="C54" s="225"/>
      <c r="D54" s="223"/>
      <c r="E54" s="223"/>
    </row>
    <row r="55" spans="2:5" ht="30">
      <c r="B55" s="224"/>
      <c r="C55" s="225"/>
      <c r="D55" s="223"/>
      <c r="E55" s="223"/>
    </row>
    <row r="56" spans="2:5" ht="30">
      <c r="B56" s="224"/>
      <c r="C56" s="225"/>
      <c r="D56" s="223"/>
      <c r="E56" s="223"/>
    </row>
    <row r="57" spans="2:5" ht="30">
      <c r="B57" s="224"/>
      <c r="C57" s="225"/>
      <c r="D57" s="223"/>
      <c r="E57" s="223"/>
    </row>
    <row r="58" spans="2:5" ht="30">
      <c r="B58" s="224"/>
      <c r="C58" s="225"/>
      <c r="D58" s="223"/>
      <c r="E58" s="223"/>
    </row>
    <row r="59" spans="2:5" ht="30">
      <c r="B59" s="224"/>
      <c r="C59" s="225"/>
      <c r="D59" s="223"/>
      <c r="E59" s="223"/>
    </row>
    <row r="60" spans="2:5" ht="30">
      <c r="B60" s="224"/>
      <c r="C60" s="225"/>
      <c r="D60" s="223"/>
      <c r="E60" s="223"/>
    </row>
    <row r="61" spans="2:5" ht="30">
      <c r="B61" s="224"/>
      <c r="C61" s="225"/>
      <c r="D61" s="223"/>
      <c r="E61" s="223"/>
    </row>
    <row r="62" spans="2:5" ht="30">
      <c r="B62" s="224"/>
      <c r="C62" s="225"/>
      <c r="D62" s="223"/>
      <c r="E62" s="223"/>
    </row>
    <row r="63" spans="2:5" ht="30">
      <c r="B63" s="224"/>
      <c r="C63" s="225"/>
      <c r="D63" s="223"/>
      <c r="E63" s="223"/>
    </row>
    <row r="64" spans="2:5" ht="30">
      <c r="B64" s="224"/>
      <c r="C64" s="225"/>
      <c r="D64" s="223"/>
      <c r="E64" s="223"/>
    </row>
    <row r="65" spans="2:5" ht="30">
      <c r="B65" s="224"/>
      <c r="C65" s="225"/>
      <c r="D65" s="223"/>
      <c r="E65" s="223"/>
    </row>
    <row r="66" spans="2:5" ht="30">
      <c r="B66" s="224"/>
      <c r="C66" s="225"/>
      <c r="D66" s="223"/>
      <c r="E66" s="223"/>
    </row>
    <row r="67" spans="2:5" ht="30">
      <c r="B67" s="224"/>
      <c r="C67" s="225"/>
      <c r="D67" s="223"/>
      <c r="E67" s="223"/>
    </row>
    <row r="68" spans="2:5" ht="30">
      <c r="B68" s="224"/>
      <c r="C68" s="225"/>
      <c r="D68" s="223"/>
      <c r="E68" s="223"/>
    </row>
    <row r="69" spans="2:5" ht="30">
      <c r="B69" s="224"/>
      <c r="C69" s="225"/>
      <c r="D69" s="223"/>
      <c r="E69" s="223"/>
    </row>
    <row r="70" spans="2:5" ht="30">
      <c r="B70" s="224"/>
      <c r="C70" s="225"/>
      <c r="D70" s="223"/>
      <c r="E70" s="223"/>
    </row>
    <row r="71" spans="2:5" ht="30">
      <c r="B71" s="224"/>
      <c r="C71" s="225"/>
      <c r="D71" s="223"/>
      <c r="E71" s="223"/>
    </row>
    <row r="72" spans="2:5" ht="30">
      <c r="B72" s="224"/>
      <c r="C72" s="225"/>
      <c r="D72" s="223"/>
      <c r="E72" s="223"/>
    </row>
    <row r="73" spans="2:5" ht="30">
      <c r="B73" s="224"/>
      <c r="C73" s="225"/>
      <c r="D73" s="223"/>
      <c r="E73" s="223"/>
    </row>
    <row r="74" spans="2:5" ht="30">
      <c r="B74" s="224"/>
      <c r="C74" s="225"/>
      <c r="D74" s="223"/>
      <c r="E74" s="223"/>
    </row>
    <row r="75" spans="2:5" ht="30">
      <c r="B75" s="224"/>
      <c r="C75" s="225"/>
      <c r="D75" s="223"/>
      <c r="E75" s="223"/>
    </row>
    <row r="76" spans="2:5" ht="30">
      <c r="B76" s="224"/>
      <c r="C76" s="225"/>
      <c r="D76" s="223"/>
      <c r="E76" s="223"/>
    </row>
    <row r="77" spans="2:5" ht="30">
      <c r="B77" s="224"/>
      <c r="C77" s="225"/>
      <c r="D77" s="223"/>
      <c r="E77" s="223"/>
    </row>
    <row r="78" spans="2:5" ht="30">
      <c r="B78" s="224"/>
      <c r="C78" s="225"/>
      <c r="D78" s="223"/>
      <c r="E78" s="223"/>
    </row>
    <row r="79" spans="2:5" ht="30">
      <c r="B79" s="224"/>
      <c r="C79" s="225"/>
      <c r="D79" s="223"/>
      <c r="E79" s="223"/>
    </row>
    <row r="80" spans="2:5" ht="30">
      <c r="B80" s="224"/>
      <c r="C80" s="225"/>
      <c r="D80" s="223"/>
      <c r="E80" s="223"/>
    </row>
    <row r="81" spans="2:5" ht="30">
      <c r="B81" s="224"/>
      <c r="C81" s="225"/>
      <c r="D81" s="223"/>
      <c r="E81" s="223"/>
    </row>
    <row r="82" spans="2:5" ht="30">
      <c r="B82" s="224"/>
      <c r="C82" s="225"/>
      <c r="D82" s="223"/>
      <c r="E82" s="223"/>
    </row>
    <row r="83" spans="2:5" ht="30">
      <c r="B83" s="224"/>
      <c r="C83" s="225"/>
      <c r="D83" s="223"/>
      <c r="E83" s="223"/>
    </row>
    <row r="84" spans="2:5" ht="30">
      <c r="B84" s="224"/>
      <c r="C84" s="225"/>
      <c r="D84" s="223"/>
      <c r="E84" s="223"/>
    </row>
    <row r="85" spans="2:5" ht="30">
      <c r="B85" s="224"/>
      <c r="C85" s="225"/>
      <c r="D85" s="223"/>
      <c r="E85" s="223"/>
    </row>
    <row r="86" spans="2:5" ht="30">
      <c r="B86" s="224"/>
      <c r="C86" s="225"/>
      <c r="D86" s="223"/>
      <c r="E86" s="223"/>
    </row>
    <row r="87" spans="2:5" ht="30">
      <c r="B87" s="224"/>
      <c r="C87" s="225"/>
      <c r="D87" s="223"/>
      <c r="E87" s="223"/>
    </row>
    <row r="88" spans="2:5" ht="30">
      <c r="B88" s="224"/>
      <c r="C88" s="225"/>
      <c r="D88" s="223"/>
      <c r="E88" s="223"/>
    </row>
    <row r="89" spans="2:5" ht="30">
      <c r="B89" s="224"/>
      <c r="C89" s="225"/>
      <c r="D89" s="223"/>
      <c r="E89" s="223"/>
    </row>
    <row r="90" spans="2:5" ht="30">
      <c r="B90" s="224"/>
      <c r="C90" s="225"/>
      <c r="D90" s="223"/>
      <c r="E90" s="223"/>
    </row>
    <row r="91" spans="2:5" ht="30">
      <c r="B91" s="224"/>
      <c r="C91" s="225"/>
      <c r="D91" s="223"/>
      <c r="E91" s="223"/>
    </row>
    <row r="92" spans="2:5" ht="30">
      <c r="B92" s="224"/>
      <c r="C92" s="225"/>
      <c r="D92" s="223"/>
      <c r="E92" s="223"/>
    </row>
    <row r="93" spans="2:5" ht="30">
      <c r="B93" s="224"/>
      <c r="C93" s="225"/>
      <c r="D93" s="223"/>
      <c r="E93" s="223"/>
    </row>
    <row r="94" spans="2:5" ht="30">
      <c r="B94" s="224"/>
      <c r="C94" s="225"/>
      <c r="D94" s="223"/>
      <c r="E94" s="223"/>
    </row>
    <row r="95" spans="2:5" ht="30">
      <c r="B95" s="224"/>
      <c r="C95" s="225"/>
      <c r="D95" s="223"/>
      <c r="E95" s="223"/>
    </row>
    <row r="96" spans="2:5" ht="30">
      <c r="B96" s="224"/>
      <c r="C96" s="225"/>
      <c r="D96" s="223"/>
      <c r="E96" s="223"/>
    </row>
    <row r="97" spans="2:5" ht="30">
      <c r="B97" s="224"/>
      <c r="C97" s="225"/>
      <c r="D97" s="223"/>
      <c r="E97" s="223"/>
    </row>
    <row r="98" spans="2:5" ht="30">
      <c r="B98" s="224"/>
      <c r="C98" s="225"/>
      <c r="D98" s="223"/>
      <c r="E98" s="223"/>
    </row>
    <row r="99" spans="2:5" ht="30">
      <c r="B99" s="224"/>
      <c r="C99" s="225"/>
      <c r="D99" s="223"/>
      <c r="E99" s="223"/>
    </row>
    <row r="100" spans="2:5" ht="30">
      <c r="B100" s="224"/>
      <c r="C100" s="225"/>
      <c r="D100" s="223"/>
      <c r="E100" s="223"/>
    </row>
    <row r="101" spans="2:5" ht="30">
      <c r="B101" s="224"/>
      <c r="C101" s="225"/>
      <c r="D101" s="223"/>
      <c r="E101" s="223"/>
    </row>
    <row r="102" spans="2:5" ht="30">
      <c r="B102" s="224"/>
      <c r="C102" s="225"/>
      <c r="D102" s="223"/>
      <c r="E102" s="223"/>
    </row>
    <row r="103" spans="2:5" ht="30">
      <c r="B103" s="224"/>
      <c r="C103" s="225"/>
      <c r="D103" s="223"/>
      <c r="E103" s="223"/>
    </row>
    <row r="104" spans="2:5" ht="30">
      <c r="B104" s="224"/>
      <c r="C104" s="225"/>
      <c r="D104" s="223"/>
      <c r="E104" s="223"/>
    </row>
    <row r="105" spans="2:5" ht="30">
      <c r="B105" s="224"/>
      <c r="C105" s="225"/>
      <c r="D105" s="223"/>
      <c r="E105" s="223"/>
    </row>
    <row r="106" spans="2:5" ht="30">
      <c r="B106" s="224"/>
      <c r="C106" s="225"/>
      <c r="D106" s="223"/>
      <c r="E106" s="223"/>
    </row>
    <row r="107" spans="2:5" ht="30">
      <c r="B107" s="224"/>
      <c r="C107" s="225"/>
      <c r="D107" s="223"/>
      <c r="E107" s="223"/>
    </row>
    <row r="108" spans="2:5" ht="30">
      <c r="B108" s="224"/>
      <c r="C108" s="225"/>
      <c r="D108" s="223"/>
      <c r="E108" s="223"/>
    </row>
    <row r="109" spans="2:5" ht="30">
      <c r="B109" s="224"/>
      <c r="C109" s="225"/>
      <c r="D109" s="223"/>
      <c r="E109" s="223"/>
    </row>
    <row r="110" spans="2:5" ht="30">
      <c r="B110" s="224"/>
      <c r="C110" s="225"/>
      <c r="D110" s="223"/>
      <c r="E110" s="223"/>
    </row>
    <row r="111" spans="2:5" ht="30">
      <c r="B111" s="224"/>
      <c r="C111" s="225"/>
      <c r="D111" s="223"/>
      <c r="E111" s="223"/>
    </row>
    <row r="112" spans="2:5" ht="30">
      <c r="B112" s="224"/>
      <c r="C112" s="225"/>
      <c r="D112" s="223"/>
      <c r="E112" s="223"/>
    </row>
    <row r="113" spans="2:5" ht="30">
      <c r="B113" s="224"/>
      <c r="C113" s="225"/>
      <c r="D113" s="223"/>
      <c r="E113" s="223"/>
    </row>
    <row r="114" spans="2:5" ht="30">
      <c r="B114" s="224"/>
      <c r="C114" s="225"/>
      <c r="D114" s="223"/>
      <c r="E114" s="223"/>
    </row>
    <row r="115" spans="2:5" ht="30">
      <c r="B115" s="224"/>
      <c r="C115" s="225"/>
      <c r="D115" s="223"/>
      <c r="E115" s="223"/>
    </row>
    <row r="116" spans="2:5" ht="30">
      <c r="B116" s="224"/>
      <c r="C116" s="225"/>
      <c r="D116" s="223"/>
      <c r="E116" s="223"/>
    </row>
    <row r="117" spans="2:5" ht="30">
      <c r="B117" s="224"/>
      <c r="C117" s="225"/>
      <c r="D117" s="223"/>
      <c r="E117" s="223"/>
    </row>
    <row r="118" spans="2:5" ht="30">
      <c r="B118" s="224"/>
      <c r="C118" s="225"/>
      <c r="D118" s="223"/>
      <c r="E118" s="223"/>
    </row>
    <row r="119" spans="2:5" ht="30">
      <c r="B119" s="224"/>
      <c r="C119" s="225"/>
      <c r="D119" s="223"/>
      <c r="E119" s="223"/>
    </row>
    <row r="120" spans="2:5" ht="30">
      <c r="B120" s="224"/>
      <c r="C120" s="225"/>
      <c r="D120" s="223"/>
      <c r="E120" s="223"/>
    </row>
    <row r="121" spans="2:5" ht="30">
      <c r="B121" s="224"/>
      <c r="C121" s="225"/>
      <c r="D121" s="223"/>
      <c r="E121" s="223"/>
    </row>
    <row r="122" spans="2:5" ht="30">
      <c r="B122" s="224"/>
      <c r="C122" s="225"/>
      <c r="D122" s="223"/>
      <c r="E122" s="223"/>
    </row>
    <row r="123" spans="2:5" ht="30">
      <c r="B123" s="224"/>
      <c r="C123" s="225"/>
      <c r="D123" s="223"/>
      <c r="E123" s="223"/>
    </row>
    <row r="124" spans="2:5" ht="30">
      <c r="B124" s="224"/>
      <c r="C124" s="225"/>
      <c r="D124" s="223"/>
      <c r="E124" s="223"/>
    </row>
    <row r="125" spans="2:5" ht="30">
      <c r="B125" s="224"/>
      <c r="C125" s="225"/>
      <c r="D125" s="223"/>
      <c r="E125" s="223"/>
    </row>
    <row r="126" spans="2:5" ht="30">
      <c r="B126" s="224"/>
      <c r="C126" s="225"/>
      <c r="D126" s="223"/>
      <c r="E126" s="223"/>
    </row>
    <row r="127" spans="2:5" ht="30">
      <c r="B127" s="224"/>
      <c r="C127" s="225"/>
      <c r="D127" s="223"/>
      <c r="E127" s="223"/>
    </row>
    <row r="128" spans="2:5" ht="30">
      <c r="B128" s="224"/>
      <c r="C128" s="225"/>
      <c r="D128" s="223"/>
      <c r="E128" s="223"/>
    </row>
    <row r="129" spans="2:5" ht="30">
      <c r="B129" s="224"/>
      <c r="C129" s="225"/>
      <c r="D129" s="223"/>
      <c r="E129" s="223"/>
    </row>
    <row r="130" spans="2:5" ht="30">
      <c r="B130" s="224"/>
      <c r="C130" s="225"/>
      <c r="D130" s="223"/>
      <c r="E130" s="223"/>
    </row>
    <row r="131" spans="2:5" ht="30">
      <c r="B131" s="224"/>
      <c r="C131" s="225"/>
      <c r="D131" s="223"/>
      <c r="E131" s="223"/>
    </row>
    <row r="132" spans="2:5" ht="30">
      <c r="B132" s="224"/>
      <c r="C132" s="225"/>
      <c r="D132" s="223"/>
      <c r="E132" s="223"/>
    </row>
    <row r="133" spans="2:5" ht="30">
      <c r="B133" s="224"/>
      <c r="C133" s="225"/>
      <c r="D133" s="223"/>
      <c r="E133" s="223"/>
    </row>
    <row r="134" spans="2:5" ht="30">
      <c r="B134" s="224"/>
      <c r="C134" s="225"/>
      <c r="D134" s="223"/>
      <c r="E134" s="223"/>
    </row>
    <row r="135" spans="2:5" ht="30">
      <c r="B135" s="224"/>
      <c r="C135" s="225"/>
      <c r="D135" s="223"/>
      <c r="E135" s="223"/>
    </row>
    <row r="136" spans="2:5" ht="30">
      <c r="B136" s="224"/>
      <c r="C136" s="225"/>
      <c r="D136" s="223"/>
      <c r="E136" s="223"/>
    </row>
    <row r="137" spans="2:5" ht="30">
      <c r="B137" s="224"/>
      <c r="C137" s="225"/>
      <c r="D137" s="223"/>
      <c r="E137" s="223"/>
    </row>
    <row r="138" spans="2:5" ht="30">
      <c r="B138" s="224"/>
      <c r="C138" s="225"/>
      <c r="D138" s="223"/>
      <c r="E138" s="223"/>
    </row>
    <row r="139" spans="2:5" ht="30">
      <c r="B139" s="224"/>
      <c r="C139" s="225"/>
      <c r="D139" s="223"/>
      <c r="E139" s="223"/>
    </row>
    <row r="140" spans="2:5" ht="30">
      <c r="B140" s="224"/>
      <c r="C140" s="225"/>
      <c r="D140" s="223"/>
      <c r="E140" s="223"/>
    </row>
    <row r="141" spans="2:5" ht="30">
      <c r="B141" s="224"/>
      <c r="C141" s="225"/>
      <c r="D141" s="223"/>
      <c r="E141" s="223"/>
    </row>
    <row r="142" spans="2:5" ht="30">
      <c r="B142" s="224"/>
      <c r="C142" s="225"/>
      <c r="D142" s="223"/>
      <c r="E142" s="223"/>
    </row>
    <row r="143" spans="2:5" ht="30">
      <c r="B143" s="224"/>
      <c r="C143" s="225"/>
      <c r="D143" s="223"/>
      <c r="E143" s="223"/>
    </row>
    <row r="144" spans="2:5" ht="30">
      <c r="B144" s="224"/>
      <c r="C144" s="225"/>
      <c r="D144" s="223"/>
      <c r="E144" s="223"/>
    </row>
    <row r="145" spans="2:5" ht="30">
      <c r="B145" s="224"/>
      <c r="C145" s="225"/>
      <c r="D145" s="223"/>
      <c r="E145" s="223"/>
    </row>
    <row r="146" spans="2:5" ht="30">
      <c r="B146" s="224"/>
      <c r="C146" s="225"/>
      <c r="D146" s="223"/>
      <c r="E146" s="223"/>
    </row>
    <row r="147" spans="2:5" ht="30">
      <c r="B147" s="224"/>
      <c r="C147" s="225"/>
      <c r="D147" s="223"/>
      <c r="E147" s="223"/>
    </row>
    <row r="148" spans="2:5" ht="30">
      <c r="B148" s="224"/>
      <c r="C148" s="225"/>
      <c r="D148" s="223"/>
      <c r="E148" s="223"/>
    </row>
    <row r="149" spans="2:5" ht="30">
      <c r="B149" s="224"/>
      <c r="C149" s="225"/>
      <c r="D149" s="223"/>
      <c r="E149" s="223"/>
    </row>
    <row r="150" spans="2:5" ht="30">
      <c r="B150" s="224"/>
      <c r="C150" s="225"/>
      <c r="D150" s="223"/>
      <c r="E150" s="223"/>
    </row>
    <row r="151" spans="2:5" ht="30">
      <c r="B151" s="224"/>
      <c r="C151" s="225"/>
      <c r="D151" s="223"/>
      <c r="E151" s="223"/>
    </row>
    <row r="152" spans="2:5" ht="30">
      <c r="B152" s="224"/>
      <c r="C152" s="225"/>
      <c r="D152" s="223"/>
      <c r="E152" s="223"/>
    </row>
    <row r="153" spans="2:5" ht="30">
      <c r="B153" s="224"/>
      <c r="C153" s="225"/>
      <c r="D153" s="223"/>
      <c r="E153" s="223"/>
    </row>
    <row r="154" spans="2:5" ht="30">
      <c r="B154" s="224"/>
      <c r="C154" s="225"/>
      <c r="D154" s="223"/>
      <c r="E154" s="223"/>
    </row>
    <row r="155" spans="2:5" ht="30">
      <c r="B155" s="224"/>
      <c r="C155" s="225"/>
      <c r="D155" s="223"/>
      <c r="E155" s="223"/>
    </row>
    <row r="156" spans="2:5" ht="30">
      <c r="B156" s="224"/>
      <c r="C156" s="225"/>
      <c r="D156" s="223"/>
      <c r="E156" s="223"/>
    </row>
    <row r="157" spans="2:5" ht="30">
      <c r="B157" s="224"/>
      <c r="C157" s="225"/>
      <c r="D157" s="223"/>
      <c r="E157" s="223"/>
    </row>
    <row r="158" spans="2:5" ht="30">
      <c r="B158" s="224"/>
      <c r="C158" s="225"/>
      <c r="D158" s="223"/>
      <c r="E158" s="223"/>
    </row>
    <row r="159" spans="2:5" ht="30">
      <c r="B159" s="224"/>
      <c r="C159" s="225"/>
      <c r="D159" s="223"/>
      <c r="E159" s="223"/>
    </row>
    <row r="160" spans="2:5" ht="30">
      <c r="B160" s="224"/>
      <c r="C160" s="225"/>
      <c r="D160" s="223"/>
      <c r="E160" s="223"/>
    </row>
    <row r="161" spans="2:5" ht="30">
      <c r="B161" s="224"/>
      <c r="C161" s="225"/>
      <c r="D161" s="223"/>
      <c r="E161" s="223"/>
    </row>
    <row r="162" spans="2:5" ht="30">
      <c r="B162" s="224"/>
      <c r="C162" s="225"/>
      <c r="D162" s="223"/>
      <c r="E162" s="223"/>
    </row>
    <row r="163" spans="2:5" ht="30">
      <c r="B163" s="224"/>
      <c r="C163" s="225"/>
      <c r="D163" s="223"/>
      <c r="E163" s="223"/>
    </row>
    <row r="164" spans="2:5" ht="30">
      <c r="B164" s="224"/>
      <c r="C164" s="225"/>
      <c r="D164" s="223"/>
      <c r="E164" s="223"/>
    </row>
    <row r="165" spans="2:5" ht="30">
      <c r="B165" s="224"/>
      <c r="C165" s="225"/>
      <c r="D165" s="223"/>
      <c r="E165" s="223"/>
    </row>
    <row r="166" spans="2:5" ht="30">
      <c r="B166" s="224"/>
      <c r="C166" s="225"/>
      <c r="D166" s="223"/>
      <c r="E166" s="223"/>
    </row>
    <row r="167" spans="2:5" ht="30">
      <c r="B167" s="224"/>
      <c r="C167" s="225"/>
      <c r="D167" s="223"/>
      <c r="E167" s="223"/>
    </row>
    <row r="168" spans="2:5" ht="30">
      <c r="B168" s="224"/>
      <c r="C168" s="225"/>
      <c r="D168" s="223"/>
      <c r="E168" s="223"/>
    </row>
    <row r="169" spans="2:5" ht="30">
      <c r="B169" s="224"/>
      <c r="C169" s="225"/>
      <c r="D169" s="223"/>
      <c r="E169" s="223"/>
    </row>
    <row r="170" spans="2:5" ht="30">
      <c r="B170" s="224"/>
      <c r="C170" s="225"/>
      <c r="D170" s="223"/>
      <c r="E170" s="223"/>
    </row>
    <row r="171" spans="2:5" ht="30">
      <c r="B171" s="224"/>
      <c r="C171" s="225"/>
      <c r="D171" s="223"/>
      <c r="E171" s="223"/>
    </row>
    <row r="172" spans="2:5" ht="30">
      <c r="B172" s="224"/>
      <c r="C172" s="225"/>
      <c r="D172" s="223"/>
      <c r="E172" s="223"/>
    </row>
    <row r="173" spans="2:5" ht="30">
      <c r="B173" s="224"/>
      <c r="C173" s="225"/>
      <c r="D173" s="223"/>
      <c r="E173" s="223"/>
    </row>
    <row r="174" spans="2:5" ht="30">
      <c r="B174" s="224"/>
      <c r="C174" s="225"/>
      <c r="D174" s="223"/>
      <c r="E174" s="223"/>
    </row>
    <row r="175" spans="2:5" ht="30">
      <c r="B175" s="224"/>
      <c r="C175" s="225"/>
      <c r="D175" s="223"/>
      <c r="E175" s="223"/>
    </row>
    <row r="176" spans="2:5" ht="30">
      <c r="B176" s="224"/>
      <c r="C176" s="225"/>
      <c r="D176" s="223"/>
      <c r="E176" s="223"/>
    </row>
    <row r="177" spans="2:5" ht="30">
      <c r="B177" s="224"/>
      <c r="C177" s="225"/>
      <c r="D177" s="223"/>
      <c r="E177" s="223"/>
    </row>
    <row r="178" spans="2:5" ht="30">
      <c r="B178" s="224"/>
      <c r="C178" s="225"/>
      <c r="D178" s="223"/>
      <c r="E178" s="223"/>
    </row>
    <row r="179" spans="2:5" ht="30">
      <c r="B179" s="224"/>
      <c r="C179" s="225"/>
      <c r="D179" s="223"/>
      <c r="E179" s="223"/>
    </row>
    <row r="180" spans="2:5" ht="30">
      <c r="B180" s="224"/>
      <c r="C180" s="225"/>
      <c r="D180" s="223"/>
      <c r="E180" s="223"/>
    </row>
    <row r="181" spans="2:5" ht="30">
      <c r="B181" s="224"/>
      <c r="C181" s="225"/>
      <c r="D181" s="223"/>
    </row>
    <row r="182" spans="2:5" ht="30">
      <c r="B182" s="224"/>
      <c r="C182" s="225"/>
      <c r="D182" s="223"/>
    </row>
    <row r="183" spans="2:5" ht="30">
      <c r="B183" s="224"/>
      <c r="C183" s="225"/>
      <c r="D183" s="223"/>
    </row>
    <row r="184" spans="2:5" ht="30">
      <c r="B184" s="224"/>
      <c r="C184" s="225"/>
      <c r="D184" s="223"/>
    </row>
    <row r="185" spans="2:5" ht="30">
      <c r="B185" s="224"/>
      <c r="C185" s="225"/>
      <c r="D185" s="223"/>
    </row>
    <row r="186" spans="2:5" ht="30">
      <c r="B186" s="224"/>
      <c r="C186" s="225"/>
      <c r="D186" s="223"/>
    </row>
    <row r="187" spans="2:5" ht="30">
      <c r="B187" s="224"/>
      <c r="C187" s="225"/>
      <c r="D187" s="223"/>
    </row>
    <row r="188" spans="2:5" ht="30">
      <c r="B188" s="224"/>
      <c r="C188" s="225"/>
      <c r="D188" s="223"/>
    </row>
    <row r="189" spans="2:5" ht="30">
      <c r="B189" s="224"/>
      <c r="C189" s="225"/>
      <c r="D189" s="223"/>
    </row>
    <row r="190" spans="2:5" ht="30">
      <c r="B190" s="224"/>
      <c r="C190" s="225"/>
      <c r="D190" s="223"/>
    </row>
  </sheetData>
  <phoneticPr fontId="10" type="noConversion"/>
  <pageMargins left="0.35433070866141736" right="0.74803149606299213" top="1.4173228346456694" bottom="0.98425196850393704" header="0.17" footer="0.51181102362204722"/>
  <pageSetup paperSize="9" scale="45" fitToHeight="2"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2"/>
  <sheetViews>
    <sheetView showGridLines="0" zoomScale="80" zoomScaleNormal="80" workbookViewId="0">
      <selection activeCell="P9" sqref="P9"/>
    </sheetView>
  </sheetViews>
  <sheetFormatPr defaultRowHeight="12.75"/>
  <cols>
    <col min="1" max="1" width="15.85546875" bestFit="1" customWidth="1"/>
    <col min="2" max="2" width="12.140625" bestFit="1" customWidth="1"/>
    <col min="3" max="3" width="10.42578125" bestFit="1" customWidth="1"/>
    <col min="4" max="4" width="10.7109375" bestFit="1" customWidth="1"/>
    <col min="5" max="5" width="11.28515625" bestFit="1" customWidth="1"/>
    <col min="6" max="6" width="13.140625" bestFit="1" customWidth="1"/>
    <col min="7" max="7" width="10.28515625" bestFit="1" customWidth="1"/>
    <col min="8" max="8" width="10" bestFit="1" customWidth="1"/>
    <col min="9" max="9" width="10.42578125" bestFit="1" customWidth="1"/>
    <col min="10" max="10" width="14.5703125" bestFit="1" customWidth="1"/>
    <col min="11" max="12" width="10.5703125" bestFit="1" customWidth="1"/>
    <col min="13" max="13" width="13.7109375" bestFit="1" customWidth="1"/>
    <col min="14" max="14" width="12.85546875" bestFit="1" customWidth="1"/>
    <col min="15" max="15" width="11.7109375" bestFit="1" customWidth="1"/>
    <col min="16" max="16" width="8.85546875" bestFit="1" customWidth="1"/>
    <col min="17" max="17" width="17.42578125" customWidth="1"/>
    <col min="18" max="18" width="13.85546875" customWidth="1"/>
    <col min="19" max="19" width="5" customWidth="1"/>
  </cols>
  <sheetData>
    <row r="2" spans="1:19" ht="26.25">
      <c r="A2" s="948" t="s">
        <v>538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4"/>
      <c r="S2" s="993"/>
    </row>
    <row r="3" spans="1:19" ht="23.25" thickBot="1">
      <c r="A3" s="995" t="s">
        <v>539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  <c r="N3" s="993"/>
      <c r="O3" s="993"/>
      <c r="P3" s="993"/>
      <c r="Q3" s="993"/>
      <c r="R3" s="994"/>
      <c r="S3" s="993"/>
    </row>
    <row r="4" spans="1:19" ht="16.5" thickTop="1">
      <c r="A4" s="996" t="s">
        <v>540</v>
      </c>
      <c r="B4" s="997" t="s">
        <v>56</v>
      </c>
      <c r="C4" s="997" t="s">
        <v>541</v>
      </c>
      <c r="D4" s="998" t="s">
        <v>542</v>
      </c>
      <c r="E4" s="997" t="s">
        <v>543</v>
      </c>
      <c r="F4" s="997" t="s">
        <v>100</v>
      </c>
      <c r="G4" s="997" t="s">
        <v>101</v>
      </c>
      <c r="H4" s="998" t="s">
        <v>544</v>
      </c>
      <c r="I4" s="997" t="s">
        <v>545</v>
      </c>
      <c r="J4" s="997" t="s">
        <v>546</v>
      </c>
      <c r="K4" s="997" t="s">
        <v>102</v>
      </c>
      <c r="L4" s="998" t="s">
        <v>547</v>
      </c>
      <c r="M4" s="997" t="s">
        <v>103</v>
      </c>
      <c r="N4" s="997" t="s">
        <v>104</v>
      </c>
      <c r="O4" s="997" t="s">
        <v>105</v>
      </c>
      <c r="P4" s="997" t="s">
        <v>548</v>
      </c>
      <c r="Q4" s="999"/>
      <c r="R4" s="1000"/>
      <c r="S4" s="1001" t="s">
        <v>387</v>
      </c>
    </row>
    <row r="5" spans="1:19" ht="15.75">
      <c r="A5" s="1002" t="s">
        <v>25</v>
      </c>
      <c r="B5" s="1003" t="s">
        <v>28</v>
      </c>
      <c r="C5" s="1003" t="s">
        <v>549</v>
      </c>
      <c r="D5" s="1003" t="s">
        <v>550</v>
      </c>
      <c r="E5" s="1003" t="s">
        <v>106</v>
      </c>
      <c r="F5" s="1003" t="s">
        <v>107</v>
      </c>
      <c r="G5" s="1003" t="s">
        <v>551</v>
      </c>
      <c r="H5" s="1003" t="s">
        <v>552</v>
      </c>
      <c r="I5" s="1003" t="s">
        <v>108</v>
      </c>
      <c r="J5" s="1003" t="s">
        <v>553</v>
      </c>
      <c r="K5" s="1003" t="s">
        <v>109</v>
      </c>
      <c r="L5" s="1003" t="s">
        <v>110</v>
      </c>
      <c r="M5" s="1003" t="s">
        <v>111</v>
      </c>
      <c r="N5" s="1003" t="s">
        <v>112</v>
      </c>
      <c r="O5" s="1003" t="s">
        <v>113</v>
      </c>
      <c r="P5" s="1003" t="s">
        <v>114</v>
      </c>
      <c r="Q5" s="1004" t="s">
        <v>88</v>
      </c>
      <c r="R5" s="1005" t="s">
        <v>390</v>
      </c>
      <c r="S5" s="1006" t="s">
        <v>83</v>
      </c>
    </row>
    <row r="6" spans="1:19" ht="16.5" thickBot="1">
      <c r="A6" s="1007" t="s">
        <v>44</v>
      </c>
      <c r="B6" s="1008" t="s">
        <v>554</v>
      </c>
      <c r="C6" s="1008" t="s">
        <v>115</v>
      </c>
      <c r="D6" s="1008" t="s">
        <v>398</v>
      </c>
      <c r="E6" s="1008" t="s">
        <v>4</v>
      </c>
      <c r="F6" s="1008" t="s">
        <v>4</v>
      </c>
      <c r="G6" s="1008" t="s">
        <v>555</v>
      </c>
      <c r="H6" s="1008" t="s">
        <v>116</v>
      </c>
      <c r="I6" s="1008"/>
      <c r="J6" s="1008" t="s">
        <v>556</v>
      </c>
      <c r="K6" s="1008"/>
      <c r="L6" s="1008" t="s">
        <v>116</v>
      </c>
      <c r="M6" s="1008"/>
      <c r="N6" s="1008"/>
      <c r="O6" s="1008"/>
      <c r="P6" s="1008"/>
      <c r="Q6" s="1009"/>
      <c r="R6" s="1010"/>
      <c r="S6" s="1011"/>
    </row>
    <row r="7" spans="1:19" ht="21" thickTop="1">
      <c r="A7" s="1012">
        <v>9418</v>
      </c>
      <c r="B7" s="1013">
        <v>0</v>
      </c>
      <c r="C7" s="1013">
        <v>0</v>
      </c>
      <c r="D7" s="1013">
        <v>0</v>
      </c>
      <c r="E7" s="1013">
        <v>0</v>
      </c>
      <c r="F7" s="1013">
        <v>0</v>
      </c>
      <c r="G7" s="1013">
        <v>0</v>
      </c>
      <c r="H7" s="1013">
        <v>0</v>
      </c>
      <c r="I7" s="1013">
        <v>0</v>
      </c>
      <c r="J7" s="1013">
        <v>5101</v>
      </c>
      <c r="K7" s="1013">
        <v>4317</v>
      </c>
      <c r="L7" s="1013">
        <v>0</v>
      </c>
      <c r="M7" s="1013">
        <v>0</v>
      </c>
      <c r="N7" s="1013">
        <v>0</v>
      </c>
      <c r="O7" s="1013">
        <v>0</v>
      </c>
      <c r="P7" s="1013">
        <v>0</v>
      </c>
      <c r="Q7" s="1014" t="s">
        <v>399</v>
      </c>
      <c r="R7" s="1015" t="s">
        <v>557</v>
      </c>
      <c r="S7" s="12">
        <v>1</v>
      </c>
    </row>
    <row r="8" spans="1:19" ht="20.25">
      <c r="A8" s="1012">
        <v>19636</v>
      </c>
      <c r="B8" s="1013">
        <v>0</v>
      </c>
      <c r="C8" s="1013">
        <v>0</v>
      </c>
      <c r="D8" s="1013">
        <v>0</v>
      </c>
      <c r="E8" s="1013">
        <v>0</v>
      </c>
      <c r="F8" s="1013">
        <v>0</v>
      </c>
      <c r="G8" s="1013">
        <v>0</v>
      </c>
      <c r="H8" s="1013">
        <v>0</v>
      </c>
      <c r="I8" s="1013">
        <v>8087</v>
      </c>
      <c r="J8" s="1013">
        <v>10584</v>
      </c>
      <c r="K8" s="1013">
        <v>965</v>
      </c>
      <c r="L8" s="1013">
        <v>0</v>
      </c>
      <c r="M8" s="1013">
        <v>0</v>
      </c>
      <c r="N8" s="1013">
        <v>0</v>
      </c>
      <c r="O8" s="1013">
        <v>0</v>
      </c>
      <c r="P8" s="1013">
        <v>0</v>
      </c>
      <c r="Q8" s="1014" t="s">
        <v>401</v>
      </c>
      <c r="R8" s="1015" t="s">
        <v>558</v>
      </c>
      <c r="S8" s="12">
        <v>2</v>
      </c>
    </row>
    <row r="9" spans="1:19" ht="20.25">
      <c r="A9" s="1012">
        <v>0</v>
      </c>
      <c r="B9" s="1013">
        <v>0</v>
      </c>
      <c r="C9" s="1013">
        <v>0</v>
      </c>
      <c r="D9" s="1013">
        <v>0</v>
      </c>
      <c r="E9" s="1013">
        <v>0</v>
      </c>
      <c r="F9" s="1013">
        <v>0</v>
      </c>
      <c r="G9" s="1013">
        <v>0</v>
      </c>
      <c r="H9" s="1013">
        <v>0</v>
      </c>
      <c r="I9" s="1013">
        <v>0</v>
      </c>
      <c r="J9" s="1013">
        <v>0</v>
      </c>
      <c r="K9" s="1013">
        <v>0</v>
      </c>
      <c r="L9" s="1013">
        <v>0</v>
      </c>
      <c r="M9" s="1013">
        <v>0</v>
      </c>
      <c r="N9" s="1013">
        <v>0</v>
      </c>
      <c r="O9" s="1013">
        <v>0</v>
      </c>
      <c r="P9" s="1013">
        <v>0</v>
      </c>
      <c r="Q9" s="1014" t="s">
        <v>403</v>
      </c>
      <c r="R9" s="1015" t="s">
        <v>559</v>
      </c>
      <c r="S9" s="12">
        <v>3</v>
      </c>
    </row>
    <row r="10" spans="1:19" ht="20.25">
      <c r="A10" s="1012">
        <v>29141</v>
      </c>
      <c r="B10" s="1013">
        <v>29000</v>
      </c>
      <c r="C10" s="1013">
        <v>0</v>
      </c>
      <c r="D10" s="1013">
        <v>0</v>
      </c>
      <c r="E10" s="1013">
        <v>0</v>
      </c>
      <c r="F10" s="1013">
        <v>0</v>
      </c>
      <c r="G10" s="1013">
        <v>0</v>
      </c>
      <c r="H10" s="1013">
        <v>0</v>
      </c>
      <c r="I10" s="1013">
        <v>0</v>
      </c>
      <c r="J10" s="1013">
        <v>0</v>
      </c>
      <c r="K10" s="1013">
        <v>141</v>
      </c>
      <c r="L10" s="1013">
        <v>0</v>
      </c>
      <c r="M10" s="1013">
        <v>0</v>
      </c>
      <c r="N10" s="1013">
        <v>0</v>
      </c>
      <c r="O10" s="1013">
        <v>0</v>
      </c>
      <c r="P10" s="1013">
        <v>0</v>
      </c>
      <c r="Q10" s="1014" t="s">
        <v>405</v>
      </c>
      <c r="R10" s="1015" t="s">
        <v>560</v>
      </c>
      <c r="S10" s="12">
        <v>4</v>
      </c>
    </row>
    <row r="11" spans="1:19" ht="20.25">
      <c r="A11" s="1012">
        <v>0</v>
      </c>
      <c r="B11" s="1013">
        <v>0</v>
      </c>
      <c r="C11" s="1013">
        <v>0</v>
      </c>
      <c r="D11" s="1013">
        <v>0</v>
      </c>
      <c r="E11" s="1013">
        <v>0</v>
      </c>
      <c r="F11" s="1013">
        <v>0</v>
      </c>
      <c r="G11" s="1013">
        <v>0</v>
      </c>
      <c r="H11" s="1013">
        <v>0</v>
      </c>
      <c r="I11" s="1013">
        <v>0</v>
      </c>
      <c r="J11" s="1013">
        <v>0</v>
      </c>
      <c r="K11" s="1013">
        <v>0</v>
      </c>
      <c r="L11" s="1013">
        <v>0</v>
      </c>
      <c r="M11" s="1013">
        <v>0</v>
      </c>
      <c r="N11" s="1013">
        <v>0</v>
      </c>
      <c r="O11" s="1013">
        <v>0</v>
      </c>
      <c r="P11" s="1013">
        <v>0</v>
      </c>
      <c r="Q11" s="1014" t="s">
        <v>407</v>
      </c>
      <c r="R11" s="1015" t="s">
        <v>408</v>
      </c>
      <c r="S11" s="12">
        <v>5</v>
      </c>
    </row>
    <row r="12" spans="1:19" ht="20.25">
      <c r="A12" s="1012">
        <v>440</v>
      </c>
      <c r="B12" s="1013">
        <v>0</v>
      </c>
      <c r="C12" s="1013">
        <v>0</v>
      </c>
      <c r="D12" s="1013">
        <v>0</v>
      </c>
      <c r="E12" s="1013">
        <v>0</v>
      </c>
      <c r="F12" s="1013">
        <v>0</v>
      </c>
      <c r="G12" s="1013">
        <v>0</v>
      </c>
      <c r="H12" s="1013">
        <v>0</v>
      </c>
      <c r="I12" s="1013">
        <v>0</v>
      </c>
      <c r="J12" s="1013">
        <v>0</v>
      </c>
      <c r="K12" s="1013">
        <v>440</v>
      </c>
      <c r="L12" s="1013">
        <v>0</v>
      </c>
      <c r="M12" s="1013">
        <v>0</v>
      </c>
      <c r="N12" s="1013">
        <v>0</v>
      </c>
      <c r="O12" s="1013">
        <v>0</v>
      </c>
      <c r="P12" s="1013">
        <v>0</v>
      </c>
      <c r="Q12" s="1014" t="s">
        <v>409</v>
      </c>
      <c r="R12" s="1015" t="s">
        <v>561</v>
      </c>
      <c r="S12" s="12">
        <v>6</v>
      </c>
    </row>
    <row r="13" spans="1:19" ht="20.25">
      <c r="A13" s="1012">
        <v>7536</v>
      </c>
      <c r="B13" s="1013">
        <v>0</v>
      </c>
      <c r="C13" s="1013">
        <v>0</v>
      </c>
      <c r="D13" s="1013">
        <v>0</v>
      </c>
      <c r="E13" s="1013">
        <v>0</v>
      </c>
      <c r="F13" s="1013">
        <v>0</v>
      </c>
      <c r="G13" s="1013">
        <v>0</v>
      </c>
      <c r="H13" s="1013">
        <v>0</v>
      </c>
      <c r="I13" s="1013">
        <v>0</v>
      </c>
      <c r="J13" s="1013">
        <v>0</v>
      </c>
      <c r="K13" s="1013">
        <v>7536</v>
      </c>
      <c r="L13" s="1013">
        <v>0</v>
      </c>
      <c r="M13" s="1013">
        <v>0</v>
      </c>
      <c r="N13" s="1013">
        <v>0</v>
      </c>
      <c r="O13" s="1013">
        <v>0</v>
      </c>
      <c r="P13" s="1013">
        <v>0</v>
      </c>
      <c r="Q13" s="1014" t="s">
        <v>411</v>
      </c>
      <c r="R13" s="1015" t="s">
        <v>562</v>
      </c>
      <c r="S13" s="12">
        <v>7</v>
      </c>
    </row>
    <row r="14" spans="1:19" ht="20.25">
      <c r="A14" s="1012">
        <v>0</v>
      </c>
      <c r="B14" s="1013">
        <v>0</v>
      </c>
      <c r="C14" s="1013">
        <v>0</v>
      </c>
      <c r="D14" s="1013">
        <v>0</v>
      </c>
      <c r="E14" s="1013">
        <v>0</v>
      </c>
      <c r="F14" s="1013">
        <v>0</v>
      </c>
      <c r="G14" s="1013">
        <v>0</v>
      </c>
      <c r="H14" s="1013">
        <v>0</v>
      </c>
      <c r="I14" s="1013">
        <v>0</v>
      </c>
      <c r="J14" s="1013">
        <v>0</v>
      </c>
      <c r="K14" s="1013">
        <v>0</v>
      </c>
      <c r="L14" s="1016">
        <v>0</v>
      </c>
      <c r="M14" s="1013">
        <v>0</v>
      </c>
      <c r="N14" s="1013">
        <v>0</v>
      </c>
      <c r="O14" s="1013">
        <v>0</v>
      </c>
      <c r="P14" s="1013">
        <v>0</v>
      </c>
      <c r="Q14" s="1014" t="s">
        <v>413</v>
      </c>
      <c r="R14" s="1015" t="s">
        <v>414</v>
      </c>
      <c r="S14" s="12">
        <v>8</v>
      </c>
    </row>
    <row r="15" spans="1:19" ht="20.25">
      <c r="A15" s="1012">
        <v>0</v>
      </c>
      <c r="B15" s="1013">
        <v>0</v>
      </c>
      <c r="C15" s="1013">
        <v>0</v>
      </c>
      <c r="D15" s="1013">
        <v>0</v>
      </c>
      <c r="E15" s="1013">
        <v>0</v>
      </c>
      <c r="F15" s="1013">
        <v>0</v>
      </c>
      <c r="G15" s="1013">
        <v>0</v>
      </c>
      <c r="H15" s="1013">
        <v>0</v>
      </c>
      <c r="I15" s="1013">
        <v>0</v>
      </c>
      <c r="J15" s="1013">
        <v>0</v>
      </c>
      <c r="K15" s="1013">
        <v>0</v>
      </c>
      <c r="L15" s="1013">
        <v>0</v>
      </c>
      <c r="M15" s="1013">
        <v>0</v>
      </c>
      <c r="N15" s="1013">
        <v>0</v>
      </c>
      <c r="O15" s="1013">
        <v>0</v>
      </c>
      <c r="P15" s="1013">
        <v>0</v>
      </c>
      <c r="Q15" s="1014" t="s">
        <v>415</v>
      </c>
      <c r="R15" s="1015" t="s">
        <v>416</v>
      </c>
      <c r="S15" s="12">
        <v>9</v>
      </c>
    </row>
    <row r="16" spans="1:19" ht="20.25">
      <c r="A16" s="1012">
        <v>0</v>
      </c>
      <c r="B16" s="1013">
        <v>0</v>
      </c>
      <c r="C16" s="1013">
        <v>0</v>
      </c>
      <c r="D16" s="1013">
        <v>0</v>
      </c>
      <c r="E16" s="1013">
        <v>0</v>
      </c>
      <c r="F16" s="1013">
        <v>0</v>
      </c>
      <c r="G16" s="1013">
        <v>0</v>
      </c>
      <c r="H16" s="1013">
        <v>0</v>
      </c>
      <c r="I16" s="1013">
        <v>0</v>
      </c>
      <c r="J16" s="1013">
        <v>0</v>
      </c>
      <c r="K16" s="1013">
        <v>0</v>
      </c>
      <c r="L16" s="1013">
        <v>0</v>
      </c>
      <c r="M16" s="1013">
        <v>0</v>
      </c>
      <c r="N16" s="1013">
        <v>0</v>
      </c>
      <c r="O16" s="1013">
        <v>0</v>
      </c>
      <c r="P16" s="1013">
        <v>0</v>
      </c>
      <c r="Q16" s="1014" t="s">
        <v>417</v>
      </c>
      <c r="R16" s="1015" t="s">
        <v>418</v>
      </c>
      <c r="S16" s="12">
        <v>10</v>
      </c>
    </row>
    <row r="17" spans="1:19" ht="20.25">
      <c r="A17" s="1012">
        <v>0</v>
      </c>
      <c r="B17" s="1013">
        <v>0</v>
      </c>
      <c r="C17" s="1013">
        <v>0</v>
      </c>
      <c r="D17" s="1013">
        <v>0</v>
      </c>
      <c r="E17" s="1013">
        <v>0</v>
      </c>
      <c r="F17" s="1013">
        <v>0</v>
      </c>
      <c r="G17" s="1013">
        <v>0</v>
      </c>
      <c r="H17" s="1013">
        <v>0</v>
      </c>
      <c r="I17" s="1013">
        <v>0</v>
      </c>
      <c r="J17" s="1013">
        <v>0</v>
      </c>
      <c r="K17" s="1013">
        <v>0</v>
      </c>
      <c r="L17" s="1013">
        <v>0</v>
      </c>
      <c r="M17" s="1013">
        <v>0</v>
      </c>
      <c r="N17" s="1013">
        <v>0</v>
      </c>
      <c r="O17" s="1013">
        <v>0</v>
      </c>
      <c r="P17" s="1013">
        <v>0</v>
      </c>
      <c r="Q17" s="1014" t="s">
        <v>419</v>
      </c>
      <c r="R17" s="1015" t="s">
        <v>420</v>
      </c>
      <c r="S17" s="12">
        <v>11</v>
      </c>
    </row>
    <row r="18" spans="1:19" ht="20.25">
      <c r="A18" s="1012">
        <v>0</v>
      </c>
      <c r="B18" s="1013">
        <v>0</v>
      </c>
      <c r="C18" s="1013">
        <v>0</v>
      </c>
      <c r="D18" s="1013">
        <v>0</v>
      </c>
      <c r="E18" s="1013">
        <v>0</v>
      </c>
      <c r="F18" s="1013">
        <v>0</v>
      </c>
      <c r="G18" s="1013">
        <v>0</v>
      </c>
      <c r="H18" s="1013">
        <v>0</v>
      </c>
      <c r="I18" s="1013">
        <v>0</v>
      </c>
      <c r="J18" s="1013">
        <v>0</v>
      </c>
      <c r="K18" s="1013">
        <v>0</v>
      </c>
      <c r="L18" s="1013">
        <v>0</v>
      </c>
      <c r="M18" s="1013">
        <v>0</v>
      </c>
      <c r="N18" s="1013">
        <v>0</v>
      </c>
      <c r="O18" s="1013">
        <v>0</v>
      </c>
      <c r="P18" s="1013">
        <v>0</v>
      </c>
      <c r="Q18" s="1014" t="s">
        <v>421</v>
      </c>
      <c r="R18" s="1015" t="s">
        <v>422</v>
      </c>
      <c r="S18" s="12">
        <v>12</v>
      </c>
    </row>
    <row r="19" spans="1:19" ht="20.25">
      <c r="A19" s="1012">
        <v>38</v>
      </c>
      <c r="B19" s="1013">
        <v>0</v>
      </c>
      <c r="C19" s="1013">
        <v>0</v>
      </c>
      <c r="D19" s="1013">
        <v>0</v>
      </c>
      <c r="E19" s="1013">
        <v>0</v>
      </c>
      <c r="F19" s="1013">
        <v>0</v>
      </c>
      <c r="G19" s="1016">
        <v>0</v>
      </c>
      <c r="H19" s="1013">
        <v>0</v>
      </c>
      <c r="I19" s="1013">
        <v>0</v>
      </c>
      <c r="J19" s="1013">
        <v>0</v>
      </c>
      <c r="K19" s="1013">
        <v>38</v>
      </c>
      <c r="L19" s="1013">
        <v>0</v>
      </c>
      <c r="M19" s="1013">
        <v>0</v>
      </c>
      <c r="N19" s="1013">
        <v>0</v>
      </c>
      <c r="O19" s="1013">
        <v>0</v>
      </c>
      <c r="P19" s="1013">
        <v>0</v>
      </c>
      <c r="Q19" s="1014" t="s">
        <v>423</v>
      </c>
      <c r="R19" s="1015" t="s">
        <v>424</v>
      </c>
      <c r="S19" s="12">
        <v>13</v>
      </c>
    </row>
    <row r="20" spans="1:19" ht="20.25">
      <c r="A20" s="1012">
        <v>0</v>
      </c>
      <c r="B20" s="1013">
        <v>0</v>
      </c>
      <c r="C20" s="1013">
        <v>0</v>
      </c>
      <c r="D20" s="1013">
        <v>0</v>
      </c>
      <c r="E20" s="1013">
        <v>0</v>
      </c>
      <c r="F20" s="1013">
        <v>0</v>
      </c>
      <c r="G20" s="1013">
        <v>0</v>
      </c>
      <c r="H20" s="1013">
        <v>0</v>
      </c>
      <c r="I20" s="1013">
        <v>0</v>
      </c>
      <c r="J20" s="1013">
        <v>0</v>
      </c>
      <c r="K20" s="1013">
        <v>0</v>
      </c>
      <c r="L20" s="1013">
        <v>0</v>
      </c>
      <c r="M20" s="1013">
        <v>0</v>
      </c>
      <c r="N20" s="1013">
        <v>0</v>
      </c>
      <c r="O20" s="1013">
        <v>0</v>
      </c>
      <c r="P20" s="1013">
        <v>0</v>
      </c>
      <c r="Q20" s="1014" t="s">
        <v>425</v>
      </c>
      <c r="R20" s="1015" t="s">
        <v>426</v>
      </c>
      <c r="S20" s="12">
        <v>14</v>
      </c>
    </row>
    <row r="21" spans="1:19" ht="20.25">
      <c r="A21" s="1012">
        <v>0</v>
      </c>
      <c r="B21" s="1013">
        <v>0</v>
      </c>
      <c r="C21" s="1013">
        <v>0</v>
      </c>
      <c r="D21" s="1013">
        <v>0</v>
      </c>
      <c r="E21" s="1013">
        <v>0</v>
      </c>
      <c r="F21" s="1013">
        <v>0</v>
      </c>
      <c r="G21" s="1013">
        <v>0</v>
      </c>
      <c r="H21" s="1013">
        <v>0</v>
      </c>
      <c r="I21" s="1013">
        <v>0</v>
      </c>
      <c r="J21" s="1013">
        <v>0</v>
      </c>
      <c r="K21" s="1013">
        <v>0</v>
      </c>
      <c r="L21" s="1013">
        <v>0</v>
      </c>
      <c r="M21" s="1013">
        <v>0</v>
      </c>
      <c r="N21" s="1013">
        <v>0</v>
      </c>
      <c r="O21" s="1013">
        <v>0</v>
      </c>
      <c r="P21" s="1013">
        <v>0</v>
      </c>
      <c r="Q21" s="1014" t="s">
        <v>427</v>
      </c>
      <c r="R21" s="1015" t="s">
        <v>428</v>
      </c>
      <c r="S21" s="12">
        <v>15</v>
      </c>
    </row>
    <row r="22" spans="1:19" ht="20.25">
      <c r="A22" s="1012">
        <v>60</v>
      </c>
      <c r="B22" s="1013">
        <v>0</v>
      </c>
      <c r="C22" s="1013">
        <v>0</v>
      </c>
      <c r="D22" s="1013">
        <v>0</v>
      </c>
      <c r="E22" s="1013">
        <v>0</v>
      </c>
      <c r="F22" s="1013">
        <v>0</v>
      </c>
      <c r="G22" s="1013">
        <v>0</v>
      </c>
      <c r="H22" s="1013">
        <v>0</v>
      </c>
      <c r="I22" s="1013">
        <v>0</v>
      </c>
      <c r="J22" s="1013">
        <v>0</v>
      </c>
      <c r="K22" s="1013">
        <v>60</v>
      </c>
      <c r="L22" s="1013">
        <v>0</v>
      </c>
      <c r="M22" s="1013">
        <v>0</v>
      </c>
      <c r="N22" s="1013">
        <v>0</v>
      </c>
      <c r="O22" s="1013">
        <v>0</v>
      </c>
      <c r="P22" s="1013">
        <v>0</v>
      </c>
      <c r="Q22" s="1014" t="s">
        <v>429</v>
      </c>
      <c r="R22" s="1015" t="s">
        <v>430</v>
      </c>
      <c r="S22" s="12">
        <v>16</v>
      </c>
    </row>
    <row r="23" spans="1:19" ht="20.25">
      <c r="A23" s="1012">
        <v>0</v>
      </c>
      <c r="B23" s="1013">
        <v>0</v>
      </c>
      <c r="C23" s="1013">
        <v>0</v>
      </c>
      <c r="D23" s="1013">
        <v>0</v>
      </c>
      <c r="E23" s="1013">
        <v>0</v>
      </c>
      <c r="F23" s="1013">
        <v>0</v>
      </c>
      <c r="G23" s="1013">
        <v>0</v>
      </c>
      <c r="H23" s="1013">
        <v>0</v>
      </c>
      <c r="I23" s="1013">
        <v>0</v>
      </c>
      <c r="J23" s="1013">
        <v>0</v>
      </c>
      <c r="K23" s="1013">
        <v>0</v>
      </c>
      <c r="L23" s="1013">
        <v>0</v>
      </c>
      <c r="M23" s="1013">
        <v>0</v>
      </c>
      <c r="N23" s="1013">
        <v>0</v>
      </c>
      <c r="O23" s="1013">
        <v>0</v>
      </c>
      <c r="P23" s="1013">
        <v>0</v>
      </c>
      <c r="Q23" s="1014" t="s">
        <v>431</v>
      </c>
      <c r="R23" s="1015" t="s">
        <v>432</v>
      </c>
      <c r="S23" s="12">
        <v>17</v>
      </c>
    </row>
    <row r="24" spans="1:19" ht="20.25">
      <c r="A24" s="1012">
        <v>243850</v>
      </c>
      <c r="B24" s="1013">
        <v>243850</v>
      </c>
      <c r="C24" s="1013">
        <v>0</v>
      </c>
      <c r="D24" s="1013">
        <v>0</v>
      </c>
      <c r="E24" s="1016">
        <v>0</v>
      </c>
      <c r="F24" s="1013">
        <v>0</v>
      </c>
      <c r="G24" s="1013">
        <v>0</v>
      </c>
      <c r="H24" s="1013">
        <v>0</v>
      </c>
      <c r="I24" s="1013">
        <v>0</v>
      </c>
      <c r="J24" s="1013">
        <v>0</v>
      </c>
      <c r="K24" s="1013">
        <v>0</v>
      </c>
      <c r="L24" s="1013">
        <v>0</v>
      </c>
      <c r="M24" s="1013">
        <v>0</v>
      </c>
      <c r="N24" s="1013">
        <v>0</v>
      </c>
      <c r="O24" s="1013">
        <v>0</v>
      </c>
      <c r="P24" s="1013">
        <v>0</v>
      </c>
      <c r="Q24" s="1014" t="s">
        <v>433</v>
      </c>
      <c r="R24" s="1015" t="s">
        <v>72</v>
      </c>
      <c r="S24" s="12">
        <v>18</v>
      </c>
    </row>
    <row r="25" spans="1:19" ht="20.25">
      <c r="A25" s="1012">
        <v>0</v>
      </c>
      <c r="B25" s="1013">
        <v>0</v>
      </c>
      <c r="C25" s="1013">
        <v>0</v>
      </c>
      <c r="D25" s="1013">
        <v>0</v>
      </c>
      <c r="E25" s="1013">
        <v>0</v>
      </c>
      <c r="F25" s="1013">
        <v>0</v>
      </c>
      <c r="G25" s="1013">
        <v>0</v>
      </c>
      <c r="H25" s="1013">
        <v>0</v>
      </c>
      <c r="I25" s="1013">
        <v>0</v>
      </c>
      <c r="J25" s="1013">
        <v>0</v>
      </c>
      <c r="K25" s="1013">
        <v>0</v>
      </c>
      <c r="L25" s="1013">
        <v>0</v>
      </c>
      <c r="M25" s="1013">
        <v>0</v>
      </c>
      <c r="N25" s="1013">
        <v>0</v>
      </c>
      <c r="O25" s="1013">
        <v>0</v>
      </c>
      <c r="P25" s="1013">
        <v>0</v>
      </c>
      <c r="Q25" s="1014" t="s">
        <v>434</v>
      </c>
      <c r="R25" s="1015" t="s">
        <v>435</v>
      </c>
      <c r="S25" s="12">
        <v>19</v>
      </c>
    </row>
    <row r="26" spans="1:19" ht="20.25">
      <c r="A26" s="1012">
        <v>53327</v>
      </c>
      <c r="B26" s="1013">
        <v>1376</v>
      </c>
      <c r="C26" s="1013">
        <v>0</v>
      </c>
      <c r="D26" s="1013">
        <v>0</v>
      </c>
      <c r="E26" s="1013">
        <v>51951</v>
      </c>
      <c r="F26" s="1013">
        <v>0</v>
      </c>
      <c r="G26" s="1013">
        <v>0</v>
      </c>
      <c r="H26" s="1013">
        <v>0</v>
      </c>
      <c r="I26" s="1013">
        <v>0</v>
      </c>
      <c r="J26" s="1013">
        <v>0</v>
      </c>
      <c r="K26" s="1013">
        <v>0</v>
      </c>
      <c r="L26" s="1013">
        <v>0</v>
      </c>
      <c r="M26" s="1013">
        <v>0</v>
      </c>
      <c r="N26" s="1013">
        <v>0</v>
      </c>
      <c r="O26" s="1013">
        <v>0</v>
      </c>
      <c r="P26" s="1013">
        <v>0</v>
      </c>
      <c r="Q26" s="1014" t="s">
        <v>436</v>
      </c>
      <c r="R26" s="1015" t="s">
        <v>437</v>
      </c>
      <c r="S26" s="12">
        <v>20</v>
      </c>
    </row>
    <row r="27" spans="1:19" ht="20.25">
      <c r="A27" s="1012">
        <v>0</v>
      </c>
      <c r="B27" s="1013">
        <v>0</v>
      </c>
      <c r="C27" s="1013">
        <v>0</v>
      </c>
      <c r="D27" s="1013">
        <v>0</v>
      </c>
      <c r="E27" s="1013">
        <v>0</v>
      </c>
      <c r="F27" s="1013">
        <v>0</v>
      </c>
      <c r="G27" s="1013">
        <v>0</v>
      </c>
      <c r="H27" s="1013">
        <v>0</v>
      </c>
      <c r="I27" s="1013">
        <v>0</v>
      </c>
      <c r="J27" s="1013">
        <v>0</v>
      </c>
      <c r="K27" s="1013">
        <v>0</v>
      </c>
      <c r="L27" s="1013">
        <v>0</v>
      </c>
      <c r="M27" s="1013">
        <v>0</v>
      </c>
      <c r="N27" s="1013">
        <v>0</v>
      </c>
      <c r="O27" s="1013">
        <v>0</v>
      </c>
      <c r="P27" s="1013">
        <v>0</v>
      </c>
      <c r="Q27" s="1014" t="s">
        <v>143</v>
      </c>
      <c r="R27" s="1015" t="s">
        <v>438</v>
      </c>
      <c r="S27" s="12">
        <v>21</v>
      </c>
    </row>
    <row r="28" spans="1:19" ht="20.25">
      <c r="A28" s="1012">
        <v>0</v>
      </c>
      <c r="B28" s="1013">
        <v>0</v>
      </c>
      <c r="C28" s="1013">
        <v>0</v>
      </c>
      <c r="D28" s="1013">
        <v>0</v>
      </c>
      <c r="E28" s="1013">
        <v>0</v>
      </c>
      <c r="F28" s="1013">
        <v>0</v>
      </c>
      <c r="G28" s="1013">
        <v>0</v>
      </c>
      <c r="H28" s="1013">
        <v>0</v>
      </c>
      <c r="I28" s="1013">
        <v>0</v>
      </c>
      <c r="J28" s="1013">
        <v>0</v>
      </c>
      <c r="K28" s="1013">
        <v>0</v>
      </c>
      <c r="L28" s="1013">
        <v>0</v>
      </c>
      <c r="M28" s="1013">
        <v>0</v>
      </c>
      <c r="N28" s="1013">
        <v>0</v>
      </c>
      <c r="O28" s="1013">
        <v>0</v>
      </c>
      <c r="P28" s="1013">
        <v>0</v>
      </c>
      <c r="Q28" s="1014" t="s">
        <v>206</v>
      </c>
      <c r="R28" s="1015" t="s">
        <v>439</v>
      </c>
      <c r="S28" s="12">
        <v>22</v>
      </c>
    </row>
    <row r="29" spans="1:19" ht="20.25">
      <c r="A29" s="1012">
        <v>0</v>
      </c>
      <c r="B29" s="1013">
        <v>0</v>
      </c>
      <c r="C29" s="1013">
        <v>0</v>
      </c>
      <c r="D29" s="1013">
        <v>0</v>
      </c>
      <c r="E29" s="1013">
        <v>0</v>
      </c>
      <c r="F29" s="1013">
        <v>0</v>
      </c>
      <c r="G29" s="1013">
        <v>0</v>
      </c>
      <c r="H29" s="1013">
        <v>0</v>
      </c>
      <c r="I29" s="1013">
        <v>0</v>
      </c>
      <c r="J29" s="1013">
        <v>0</v>
      </c>
      <c r="K29" s="1013">
        <v>0</v>
      </c>
      <c r="L29" s="1013">
        <v>0</v>
      </c>
      <c r="M29" s="1013">
        <v>0</v>
      </c>
      <c r="N29" s="1013">
        <v>0</v>
      </c>
      <c r="O29" s="1013">
        <v>0</v>
      </c>
      <c r="P29" s="1013">
        <v>0</v>
      </c>
      <c r="Q29" s="1014" t="s">
        <v>440</v>
      </c>
      <c r="R29" s="1015" t="s">
        <v>441</v>
      </c>
      <c r="S29" s="12">
        <v>23</v>
      </c>
    </row>
    <row r="30" spans="1:19" ht="20.25">
      <c r="A30" s="1012">
        <v>0</v>
      </c>
      <c r="B30" s="1013">
        <v>0</v>
      </c>
      <c r="C30" s="1013">
        <v>0</v>
      </c>
      <c r="D30" s="1013">
        <v>0</v>
      </c>
      <c r="E30" s="1013">
        <v>0</v>
      </c>
      <c r="F30" s="1013">
        <v>0</v>
      </c>
      <c r="G30" s="1013">
        <v>0</v>
      </c>
      <c r="H30" s="1013">
        <v>0</v>
      </c>
      <c r="I30" s="1013">
        <v>0</v>
      </c>
      <c r="J30" s="1013">
        <v>0</v>
      </c>
      <c r="K30" s="1013">
        <v>0</v>
      </c>
      <c r="L30" s="1013">
        <v>0</v>
      </c>
      <c r="M30" s="1013">
        <v>0</v>
      </c>
      <c r="N30" s="1013">
        <v>0</v>
      </c>
      <c r="O30" s="1013">
        <v>0</v>
      </c>
      <c r="P30" s="1013">
        <v>0</v>
      </c>
      <c r="Q30" s="1014" t="s">
        <v>442</v>
      </c>
      <c r="R30" s="1015" t="s">
        <v>443</v>
      </c>
      <c r="S30" s="12">
        <v>24</v>
      </c>
    </row>
    <row r="31" spans="1:19" ht="20.25">
      <c r="A31" s="1012">
        <v>0</v>
      </c>
      <c r="B31" s="1013">
        <v>0</v>
      </c>
      <c r="C31" s="1013">
        <v>0</v>
      </c>
      <c r="D31" s="1013">
        <v>0</v>
      </c>
      <c r="E31" s="1013">
        <v>0</v>
      </c>
      <c r="F31" s="1013">
        <v>0</v>
      </c>
      <c r="G31" s="1013">
        <v>0</v>
      </c>
      <c r="H31" s="1013">
        <v>0</v>
      </c>
      <c r="I31" s="1013">
        <v>0</v>
      </c>
      <c r="J31" s="1013">
        <v>0</v>
      </c>
      <c r="K31" s="1013">
        <v>0</v>
      </c>
      <c r="L31" s="1013">
        <v>0</v>
      </c>
      <c r="M31" s="1013">
        <v>0</v>
      </c>
      <c r="N31" s="1013">
        <v>0</v>
      </c>
      <c r="O31" s="1013">
        <v>0</v>
      </c>
      <c r="P31" s="1013">
        <v>0</v>
      </c>
      <c r="Q31" s="1014" t="s">
        <v>444</v>
      </c>
      <c r="R31" s="1015" t="s">
        <v>445</v>
      </c>
      <c r="S31" s="12">
        <v>25</v>
      </c>
    </row>
    <row r="32" spans="1:19" ht="20.25">
      <c r="A32" s="1012">
        <v>0</v>
      </c>
      <c r="B32" s="1016">
        <v>0</v>
      </c>
      <c r="C32" s="1013">
        <v>0</v>
      </c>
      <c r="D32" s="1013">
        <v>0</v>
      </c>
      <c r="E32" s="1013">
        <v>0</v>
      </c>
      <c r="F32" s="1013">
        <v>0</v>
      </c>
      <c r="G32" s="1013">
        <v>0</v>
      </c>
      <c r="H32" s="1013">
        <v>0</v>
      </c>
      <c r="I32" s="1013">
        <v>0</v>
      </c>
      <c r="J32" s="1013">
        <v>0</v>
      </c>
      <c r="K32" s="1013">
        <v>0</v>
      </c>
      <c r="L32" s="1013">
        <v>0</v>
      </c>
      <c r="M32" s="1013">
        <v>0</v>
      </c>
      <c r="N32" s="1013">
        <v>0</v>
      </c>
      <c r="O32" s="1013">
        <v>0</v>
      </c>
      <c r="P32" s="1013">
        <v>0</v>
      </c>
      <c r="Q32" s="1014" t="s">
        <v>446</v>
      </c>
      <c r="R32" s="1015" t="s">
        <v>447</v>
      </c>
      <c r="S32" s="12">
        <v>26</v>
      </c>
    </row>
    <row r="33" spans="1:19" ht="20.25">
      <c r="A33" s="1012">
        <v>0</v>
      </c>
      <c r="B33" s="1013">
        <v>0</v>
      </c>
      <c r="C33" s="1013">
        <v>0</v>
      </c>
      <c r="D33" s="1013">
        <v>0</v>
      </c>
      <c r="E33" s="1013">
        <v>0</v>
      </c>
      <c r="F33" s="1013">
        <v>0</v>
      </c>
      <c r="G33" s="1013">
        <v>0</v>
      </c>
      <c r="H33" s="1013">
        <v>0</v>
      </c>
      <c r="I33" s="1013">
        <v>0</v>
      </c>
      <c r="J33" s="1013">
        <v>0</v>
      </c>
      <c r="K33" s="1013">
        <v>0</v>
      </c>
      <c r="L33" s="1013">
        <v>0</v>
      </c>
      <c r="M33" s="1013">
        <v>0</v>
      </c>
      <c r="N33" s="1013">
        <v>0</v>
      </c>
      <c r="O33" s="1013">
        <v>0</v>
      </c>
      <c r="P33" s="1013">
        <v>0</v>
      </c>
      <c r="Q33" s="1014" t="s">
        <v>448</v>
      </c>
      <c r="R33" s="1015" t="s">
        <v>449</v>
      </c>
      <c r="S33" s="12">
        <v>27</v>
      </c>
    </row>
    <row r="34" spans="1:19" ht="20.25">
      <c r="A34" s="1012">
        <v>0</v>
      </c>
      <c r="B34" s="1013">
        <v>0</v>
      </c>
      <c r="C34" s="1013">
        <v>0</v>
      </c>
      <c r="D34" s="1013">
        <v>0</v>
      </c>
      <c r="E34" s="1013">
        <v>0</v>
      </c>
      <c r="F34" s="1013">
        <v>0</v>
      </c>
      <c r="G34" s="1013">
        <v>0</v>
      </c>
      <c r="H34" s="1013">
        <v>0</v>
      </c>
      <c r="I34" s="1013">
        <v>0</v>
      </c>
      <c r="J34" s="1013">
        <v>0</v>
      </c>
      <c r="K34" s="1013">
        <v>0</v>
      </c>
      <c r="L34" s="1013">
        <v>0</v>
      </c>
      <c r="M34" s="1013">
        <v>0</v>
      </c>
      <c r="N34" s="1013">
        <v>0</v>
      </c>
      <c r="O34" s="1013">
        <v>0</v>
      </c>
      <c r="P34" s="1013">
        <v>0</v>
      </c>
      <c r="Q34" s="1014" t="s">
        <v>450</v>
      </c>
      <c r="R34" s="1015" t="s">
        <v>451</v>
      </c>
      <c r="S34" s="12">
        <v>28</v>
      </c>
    </row>
    <row r="35" spans="1:19" ht="20.25">
      <c r="A35" s="1012">
        <v>0</v>
      </c>
      <c r="B35" s="1013">
        <v>0</v>
      </c>
      <c r="C35" s="1013">
        <v>0</v>
      </c>
      <c r="D35" s="1013">
        <v>0</v>
      </c>
      <c r="E35" s="1013">
        <v>0</v>
      </c>
      <c r="F35" s="1013">
        <v>0</v>
      </c>
      <c r="G35" s="1013">
        <v>0</v>
      </c>
      <c r="H35" s="1013">
        <v>0</v>
      </c>
      <c r="I35" s="1013">
        <v>0</v>
      </c>
      <c r="J35" s="1013">
        <v>0</v>
      </c>
      <c r="K35" s="1013">
        <v>0</v>
      </c>
      <c r="L35" s="1013">
        <v>0</v>
      </c>
      <c r="M35" s="1013">
        <v>0</v>
      </c>
      <c r="N35" s="1013">
        <v>0</v>
      </c>
      <c r="O35" s="1013">
        <v>0</v>
      </c>
      <c r="P35" s="1013">
        <v>0</v>
      </c>
      <c r="Q35" s="1014" t="s">
        <v>452</v>
      </c>
      <c r="R35" s="1015" t="s">
        <v>453</v>
      </c>
      <c r="S35" s="12">
        <v>29</v>
      </c>
    </row>
    <row r="36" spans="1:19" ht="20.25">
      <c r="A36" s="1012">
        <v>0</v>
      </c>
      <c r="B36" s="1013">
        <v>0</v>
      </c>
      <c r="C36" s="1013">
        <v>0</v>
      </c>
      <c r="D36" s="1013">
        <v>0</v>
      </c>
      <c r="E36" s="1013">
        <v>0</v>
      </c>
      <c r="F36" s="1013">
        <v>0</v>
      </c>
      <c r="G36" s="1013">
        <v>0</v>
      </c>
      <c r="H36" s="1013">
        <v>0</v>
      </c>
      <c r="I36" s="1013">
        <v>0</v>
      </c>
      <c r="J36" s="1013">
        <v>0</v>
      </c>
      <c r="K36" s="1013">
        <v>0</v>
      </c>
      <c r="L36" s="1013">
        <v>0</v>
      </c>
      <c r="M36" s="1013">
        <v>0</v>
      </c>
      <c r="N36" s="1013">
        <v>0</v>
      </c>
      <c r="O36" s="1013">
        <v>0</v>
      </c>
      <c r="P36" s="1013">
        <v>0</v>
      </c>
      <c r="Q36" s="1014" t="s">
        <v>454</v>
      </c>
      <c r="R36" s="1015" t="s">
        <v>455</v>
      </c>
      <c r="S36" s="12">
        <v>30</v>
      </c>
    </row>
    <row r="37" spans="1:19" ht="20.25">
      <c r="A37" s="1012">
        <v>0</v>
      </c>
      <c r="B37" s="1013">
        <v>0</v>
      </c>
      <c r="C37" s="1013">
        <v>0</v>
      </c>
      <c r="D37" s="1013">
        <v>0</v>
      </c>
      <c r="E37" s="1013">
        <v>0</v>
      </c>
      <c r="F37" s="1013">
        <v>0</v>
      </c>
      <c r="G37" s="1013">
        <v>0</v>
      </c>
      <c r="H37" s="1013">
        <v>0</v>
      </c>
      <c r="I37" s="1013">
        <v>0</v>
      </c>
      <c r="J37" s="1013">
        <v>0</v>
      </c>
      <c r="K37" s="1013">
        <v>0</v>
      </c>
      <c r="L37" s="1013">
        <v>0</v>
      </c>
      <c r="M37" s="1013">
        <v>0</v>
      </c>
      <c r="N37" s="1013">
        <v>0</v>
      </c>
      <c r="O37" s="1013">
        <v>0</v>
      </c>
      <c r="P37" s="1013">
        <v>0</v>
      </c>
      <c r="Q37" s="1014" t="s">
        <v>456</v>
      </c>
      <c r="R37" s="1015" t="s">
        <v>457</v>
      </c>
      <c r="S37" s="12">
        <v>31</v>
      </c>
    </row>
    <row r="38" spans="1:19" ht="20.25">
      <c r="A38" s="1012">
        <v>0</v>
      </c>
      <c r="B38" s="1013">
        <v>0</v>
      </c>
      <c r="C38" s="1013">
        <v>0</v>
      </c>
      <c r="D38" s="1013">
        <v>0</v>
      </c>
      <c r="E38" s="1013">
        <v>0</v>
      </c>
      <c r="F38" s="1013">
        <v>0</v>
      </c>
      <c r="G38" s="1013">
        <v>0</v>
      </c>
      <c r="H38" s="1013">
        <v>0</v>
      </c>
      <c r="I38" s="1013">
        <v>0</v>
      </c>
      <c r="J38" s="1013">
        <v>0</v>
      </c>
      <c r="K38" s="1013">
        <v>0</v>
      </c>
      <c r="L38" s="1013">
        <v>0</v>
      </c>
      <c r="M38" s="1013">
        <v>0</v>
      </c>
      <c r="N38" s="1013">
        <v>0</v>
      </c>
      <c r="O38" s="1013">
        <v>0</v>
      </c>
      <c r="P38" s="1013">
        <v>0</v>
      </c>
      <c r="Q38" s="1014" t="s">
        <v>458</v>
      </c>
      <c r="R38" s="1015" t="s">
        <v>459</v>
      </c>
      <c r="S38" s="12">
        <v>32</v>
      </c>
    </row>
    <row r="39" spans="1:19" ht="20.25">
      <c r="A39" s="1012">
        <v>58861</v>
      </c>
      <c r="B39" s="1013">
        <v>25482</v>
      </c>
      <c r="C39" s="1013">
        <v>0</v>
      </c>
      <c r="D39" s="1013">
        <v>6866</v>
      </c>
      <c r="E39" s="1013">
        <v>0</v>
      </c>
      <c r="F39" s="1013">
        <v>0</v>
      </c>
      <c r="G39" s="1013">
        <v>0</v>
      </c>
      <c r="H39" s="1013">
        <v>0</v>
      </c>
      <c r="I39" s="1013">
        <v>0</v>
      </c>
      <c r="J39" s="1013">
        <v>9592</v>
      </c>
      <c r="K39" s="1013">
        <v>16921</v>
      </c>
      <c r="L39" s="1013">
        <v>0</v>
      </c>
      <c r="M39" s="1013">
        <v>0</v>
      </c>
      <c r="N39" s="1016">
        <v>0</v>
      </c>
      <c r="O39" s="1013">
        <v>0</v>
      </c>
      <c r="P39" s="1013">
        <v>0</v>
      </c>
      <c r="Q39" s="1014" t="s">
        <v>460</v>
      </c>
      <c r="R39" s="1015" t="s">
        <v>461</v>
      </c>
      <c r="S39" s="12">
        <v>33</v>
      </c>
    </row>
    <row r="40" spans="1:19" ht="20.25">
      <c r="A40" s="1012">
        <v>0</v>
      </c>
      <c r="B40" s="1013">
        <v>0</v>
      </c>
      <c r="C40" s="1013">
        <v>0</v>
      </c>
      <c r="D40" s="1013">
        <v>0</v>
      </c>
      <c r="E40" s="1013">
        <v>0</v>
      </c>
      <c r="F40" s="1013">
        <v>0</v>
      </c>
      <c r="G40" s="1013">
        <v>0</v>
      </c>
      <c r="H40" s="1013">
        <v>0</v>
      </c>
      <c r="I40" s="1013">
        <v>0</v>
      </c>
      <c r="J40" s="1013">
        <v>0</v>
      </c>
      <c r="K40" s="1013">
        <v>0</v>
      </c>
      <c r="L40" s="1013">
        <v>0</v>
      </c>
      <c r="M40" s="1013">
        <v>0</v>
      </c>
      <c r="N40" s="1013">
        <v>0</v>
      </c>
      <c r="O40" s="1013">
        <v>0</v>
      </c>
      <c r="P40" s="1013">
        <v>0</v>
      </c>
      <c r="Q40" s="1014" t="s">
        <v>462</v>
      </c>
      <c r="R40" s="1015" t="s">
        <v>463</v>
      </c>
      <c r="S40" s="12">
        <v>34</v>
      </c>
    </row>
    <row r="41" spans="1:19" ht="20.25">
      <c r="A41" s="1012">
        <v>0</v>
      </c>
      <c r="B41" s="1013">
        <v>0</v>
      </c>
      <c r="C41" s="1013">
        <v>0</v>
      </c>
      <c r="D41" s="1013">
        <v>0</v>
      </c>
      <c r="E41" s="1013">
        <v>0</v>
      </c>
      <c r="F41" s="1013">
        <v>0</v>
      </c>
      <c r="G41" s="1013">
        <v>0</v>
      </c>
      <c r="H41" s="1013">
        <v>0</v>
      </c>
      <c r="I41" s="1013">
        <v>0</v>
      </c>
      <c r="J41" s="1013">
        <v>0</v>
      </c>
      <c r="K41" s="1013">
        <v>0</v>
      </c>
      <c r="L41" s="1013">
        <v>0</v>
      </c>
      <c r="M41" s="1013">
        <v>0</v>
      </c>
      <c r="N41" s="1013">
        <v>0</v>
      </c>
      <c r="O41" s="1013">
        <v>0</v>
      </c>
      <c r="P41" s="1013">
        <v>0</v>
      </c>
      <c r="Q41" s="1014" t="s">
        <v>464</v>
      </c>
      <c r="R41" s="1015" t="s">
        <v>465</v>
      </c>
      <c r="S41" s="12">
        <v>35</v>
      </c>
    </row>
    <row r="42" spans="1:19" ht="20.25">
      <c r="A42" s="1012">
        <v>0</v>
      </c>
      <c r="B42" s="1013">
        <v>0</v>
      </c>
      <c r="C42" s="1013">
        <v>0</v>
      </c>
      <c r="D42" s="1013">
        <v>0</v>
      </c>
      <c r="E42" s="1013">
        <v>0</v>
      </c>
      <c r="F42" s="1013">
        <v>0</v>
      </c>
      <c r="G42" s="1013">
        <v>0</v>
      </c>
      <c r="H42" s="1013">
        <v>0</v>
      </c>
      <c r="I42" s="1013">
        <v>0</v>
      </c>
      <c r="J42" s="1013">
        <v>0</v>
      </c>
      <c r="K42" s="1013">
        <v>0</v>
      </c>
      <c r="L42" s="1013">
        <v>0</v>
      </c>
      <c r="M42" s="1013">
        <v>0</v>
      </c>
      <c r="N42" s="1013">
        <v>0</v>
      </c>
      <c r="O42" s="1013">
        <v>0</v>
      </c>
      <c r="P42" s="1013">
        <v>0</v>
      </c>
      <c r="Q42" s="1014" t="s">
        <v>466</v>
      </c>
      <c r="R42" s="1015" t="s">
        <v>563</v>
      </c>
      <c r="S42" s="12">
        <v>36</v>
      </c>
    </row>
    <row r="43" spans="1:19" ht="20.25">
      <c r="A43" s="1012">
        <v>23051</v>
      </c>
      <c r="B43" s="1013">
        <v>0</v>
      </c>
      <c r="C43" s="1013">
        <v>0</v>
      </c>
      <c r="D43" s="1013">
        <v>0</v>
      </c>
      <c r="E43" s="1013">
        <v>0</v>
      </c>
      <c r="F43" s="1013">
        <v>23051</v>
      </c>
      <c r="G43" s="1013">
        <v>0</v>
      </c>
      <c r="H43" s="1013">
        <v>0</v>
      </c>
      <c r="I43" s="1013">
        <v>0</v>
      </c>
      <c r="J43" s="1013">
        <v>0</v>
      </c>
      <c r="K43" s="1013">
        <v>0</v>
      </c>
      <c r="L43" s="1013">
        <v>0</v>
      </c>
      <c r="M43" s="1013">
        <v>0</v>
      </c>
      <c r="N43" s="1013">
        <v>0</v>
      </c>
      <c r="O43" s="1013">
        <v>0</v>
      </c>
      <c r="P43" s="1013">
        <v>0</v>
      </c>
      <c r="Q43" s="1014" t="s">
        <v>468</v>
      </c>
      <c r="R43" s="1015" t="s">
        <v>469</v>
      </c>
      <c r="S43" s="12">
        <v>37</v>
      </c>
    </row>
    <row r="44" spans="1:19" ht="20.25">
      <c r="A44" s="1012">
        <v>0</v>
      </c>
      <c r="B44" s="1013">
        <v>0</v>
      </c>
      <c r="C44" s="1013">
        <v>0</v>
      </c>
      <c r="D44" s="1013">
        <v>0</v>
      </c>
      <c r="E44" s="1013">
        <v>0</v>
      </c>
      <c r="F44" s="1013">
        <v>0</v>
      </c>
      <c r="G44" s="1013">
        <v>0</v>
      </c>
      <c r="H44" s="1013">
        <v>0</v>
      </c>
      <c r="I44" s="1013">
        <v>0</v>
      </c>
      <c r="J44" s="1013">
        <v>0</v>
      </c>
      <c r="K44" s="1013">
        <v>0</v>
      </c>
      <c r="L44" s="1013">
        <v>0</v>
      </c>
      <c r="M44" s="1013">
        <v>0</v>
      </c>
      <c r="N44" s="1013">
        <v>0</v>
      </c>
      <c r="O44" s="1013">
        <v>0</v>
      </c>
      <c r="P44" s="1013">
        <v>0</v>
      </c>
      <c r="Q44" s="1014" t="s">
        <v>470</v>
      </c>
      <c r="R44" s="1015" t="s">
        <v>471</v>
      </c>
      <c r="S44" s="12">
        <v>38</v>
      </c>
    </row>
    <row r="45" spans="1:19" ht="20.25">
      <c r="A45" s="1012">
        <v>0</v>
      </c>
      <c r="B45" s="1013">
        <v>0</v>
      </c>
      <c r="C45" s="1013">
        <v>0</v>
      </c>
      <c r="D45" s="1013">
        <v>0</v>
      </c>
      <c r="E45" s="1013">
        <v>0</v>
      </c>
      <c r="F45" s="1013">
        <v>0</v>
      </c>
      <c r="G45" s="1013">
        <v>0</v>
      </c>
      <c r="H45" s="1013">
        <v>0</v>
      </c>
      <c r="I45" s="1013">
        <v>0</v>
      </c>
      <c r="J45" s="1013">
        <v>0</v>
      </c>
      <c r="K45" s="1013">
        <v>0</v>
      </c>
      <c r="L45" s="1013">
        <v>0</v>
      </c>
      <c r="M45" s="1013">
        <v>0</v>
      </c>
      <c r="N45" s="1013">
        <v>0</v>
      </c>
      <c r="O45" s="1013">
        <v>0</v>
      </c>
      <c r="P45" s="1013">
        <v>0</v>
      </c>
      <c r="Q45" s="1014" t="s">
        <v>472</v>
      </c>
      <c r="R45" s="1015" t="s">
        <v>473</v>
      </c>
      <c r="S45" s="12">
        <v>39</v>
      </c>
    </row>
    <row r="46" spans="1:19" ht="20.25">
      <c r="A46" s="1012">
        <v>0</v>
      </c>
      <c r="B46" s="1013">
        <v>0</v>
      </c>
      <c r="C46" s="1013">
        <v>0</v>
      </c>
      <c r="D46" s="1013">
        <v>0</v>
      </c>
      <c r="E46" s="1013">
        <v>0</v>
      </c>
      <c r="F46" s="1013">
        <v>0</v>
      </c>
      <c r="G46" s="1013">
        <v>0</v>
      </c>
      <c r="H46" s="1013">
        <v>0</v>
      </c>
      <c r="I46" s="1013">
        <v>0</v>
      </c>
      <c r="J46" s="1013">
        <v>0</v>
      </c>
      <c r="K46" s="1013">
        <v>0</v>
      </c>
      <c r="L46" s="1013">
        <v>0</v>
      </c>
      <c r="M46" s="1013">
        <v>0</v>
      </c>
      <c r="N46" s="1013">
        <v>0</v>
      </c>
      <c r="O46" s="1013">
        <v>0</v>
      </c>
      <c r="P46" s="1013">
        <v>0</v>
      </c>
      <c r="Q46" s="1014" t="s">
        <v>474</v>
      </c>
      <c r="R46" s="1015" t="s">
        <v>475</v>
      </c>
      <c r="S46" s="12">
        <v>40</v>
      </c>
    </row>
    <row r="47" spans="1:19" ht="20.25">
      <c r="A47" s="1012">
        <v>464</v>
      </c>
      <c r="B47" s="1013">
        <v>0</v>
      </c>
      <c r="C47" s="1013">
        <v>0</v>
      </c>
      <c r="D47" s="1013">
        <v>0</v>
      </c>
      <c r="E47" s="1013">
        <v>0</v>
      </c>
      <c r="F47" s="1013">
        <v>0</v>
      </c>
      <c r="G47" s="1013">
        <v>0</v>
      </c>
      <c r="H47" s="1013">
        <v>0</v>
      </c>
      <c r="I47" s="1013">
        <v>0</v>
      </c>
      <c r="J47" s="1013">
        <v>0</v>
      </c>
      <c r="K47" s="1013">
        <v>464</v>
      </c>
      <c r="L47" s="1013">
        <v>0</v>
      </c>
      <c r="M47" s="1013">
        <v>0</v>
      </c>
      <c r="N47" s="1013">
        <v>0</v>
      </c>
      <c r="O47" s="1013">
        <v>0</v>
      </c>
      <c r="P47" s="1013">
        <v>0</v>
      </c>
      <c r="Q47" s="1014" t="s">
        <v>476</v>
      </c>
      <c r="R47" s="1015" t="s">
        <v>477</v>
      </c>
      <c r="S47" s="12">
        <v>41</v>
      </c>
    </row>
    <row r="48" spans="1:19" ht="20.25">
      <c r="A48" s="1012">
        <v>0</v>
      </c>
      <c r="B48" s="1013">
        <v>0</v>
      </c>
      <c r="C48" s="1013">
        <v>0</v>
      </c>
      <c r="D48" s="1013">
        <v>0</v>
      </c>
      <c r="E48" s="1013">
        <v>0</v>
      </c>
      <c r="F48" s="1013">
        <v>0</v>
      </c>
      <c r="G48" s="1013">
        <v>0</v>
      </c>
      <c r="H48" s="1013">
        <v>0</v>
      </c>
      <c r="I48" s="1013">
        <v>0</v>
      </c>
      <c r="J48" s="1016">
        <v>0</v>
      </c>
      <c r="K48" s="1013">
        <v>0</v>
      </c>
      <c r="L48" s="1013">
        <v>0</v>
      </c>
      <c r="M48" s="1013">
        <v>0</v>
      </c>
      <c r="N48" s="1013">
        <v>0</v>
      </c>
      <c r="O48" s="1013">
        <v>0</v>
      </c>
      <c r="P48" s="1013">
        <v>0</v>
      </c>
      <c r="Q48" s="1014" t="s">
        <v>478</v>
      </c>
      <c r="R48" s="1015" t="s">
        <v>479</v>
      </c>
      <c r="S48" s="12">
        <v>42</v>
      </c>
    </row>
    <row r="49" spans="1:19" ht="20.25">
      <c r="A49" s="1012">
        <v>0</v>
      </c>
      <c r="B49" s="1013">
        <v>0</v>
      </c>
      <c r="C49" s="1013">
        <v>0</v>
      </c>
      <c r="D49" s="1013">
        <v>0</v>
      </c>
      <c r="E49" s="1013">
        <v>0</v>
      </c>
      <c r="F49" s="1013">
        <v>0</v>
      </c>
      <c r="G49" s="1013">
        <v>0</v>
      </c>
      <c r="H49" s="1013">
        <v>0</v>
      </c>
      <c r="I49" s="1013">
        <v>0</v>
      </c>
      <c r="J49" s="1013">
        <v>0</v>
      </c>
      <c r="K49" s="1013">
        <v>0</v>
      </c>
      <c r="L49" s="1013">
        <v>0</v>
      </c>
      <c r="M49" s="1013">
        <v>0</v>
      </c>
      <c r="N49" s="1013">
        <v>0</v>
      </c>
      <c r="O49" s="1013">
        <v>0</v>
      </c>
      <c r="P49" s="1013">
        <v>0</v>
      </c>
      <c r="Q49" s="1014" t="s">
        <v>480</v>
      </c>
      <c r="R49" s="1015" t="s">
        <v>481</v>
      </c>
      <c r="S49" s="12">
        <v>43</v>
      </c>
    </row>
    <row r="50" spans="1:19" ht="20.25">
      <c r="A50" s="1012">
        <v>2318</v>
      </c>
      <c r="B50" s="1013">
        <v>0</v>
      </c>
      <c r="C50" s="1013">
        <v>0</v>
      </c>
      <c r="D50" s="1013">
        <v>0</v>
      </c>
      <c r="E50" s="1013">
        <v>0</v>
      </c>
      <c r="F50" s="1013">
        <v>0</v>
      </c>
      <c r="G50" s="1013">
        <v>0</v>
      </c>
      <c r="H50" s="1013">
        <v>0</v>
      </c>
      <c r="I50" s="1013">
        <v>0</v>
      </c>
      <c r="J50" s="1013">
        <v>0</v>
      </c>
      <c r="K50" s="1013">
        <v>2318</v>
      </c>
      <c r="L50" s="1013">
        <v>0</v>
      </c>
      <c r="M50" s="1013">
        <v>0</v>
      </c>
      <c r="N50" s="1013">
        <v>0</v>
      </c>
      <c r="O50" s="1013">
        <v>0</v>
      </c>
      <c r="P50" s="1013">
        <v>0</v>
      </c>
      <c r="Q50" s="1014" t="s">
        <v>482</v>
      </c>
      <c r="R50" s="1015" t="s">
        <v>483</v>
      </c>
      <c r="S50" s="12">
        <v>44</v>
      </c>
    </row>
    <row r="51" spans="1:19" ht="20.25">
      <c r="A51" s="1012">
        <v>0</v>
      </c>
      <c r="B51" s="1013">
        <v>0</v>
      </c>
      <c r="C51" s="1013">
        <v>0</v>
      </c>
      <c r="D51" s="1013">
        <v>0</v>
      </c>
      <c r="E51" s="1013">
        <v>0</v>
      </c>
      <c r="F51" s="1013">
        <v>0</v>
      </c>
      <c r="G51" s="1013">
        <v>0</v>
      </c>
      <c r="H51" s="1013">
        <v>0</v>
      </c>
      <c r="I51" s="1013">
        <v>0</v>
      </c>
      <c r="J51" s="1013">
        <v>0</v>
      </c>
      <c r="K51" s="1013">
        <v>0</v>
      </c>
      <c r="L51" s="1013">
        <v>0</v>
      </c>
      <c r="M51" s="1013">
        <v>0</v>
      </c>
      <c r="N51" s="1013">
        <v>0</v>
      </c>
      <c r="O51" s="1013">
        <v>0</v>
      </c>
      <c r="P51" s="1013">
        <v>0</v>
      </c>
      <c r="Q51" s="1014" t="s">
        <v>484</v>
      </c>
      <c r="R51" s="1015" t="s">
        <v>485</v>
      </c>
      <c r="S51" s="12">
        <v>45</v>
      </c>
    </row>
    <row r="52" spans="1:19" ht="20.25">
      <c r="A52" s="1012">
        <v>1492</v>
      </c>
      <c r="B52" s="1013">
        <v>0</v>
      </c>
      <c r="C52" s="1013">
        <v>0</v>
      </c>
      <c r="D52" s="1013">
        <v>0</v>
      </c>
      <c r="E52" s="1013">
        <v>0</v>
      </c>
      <c r="F52" s="1013">
        <v>0</v>
      </c>
      <c r="G52" s="1013">
        <v>0</v>
      </c>
      <c r="H52" s="1013">
        <v>0</v>
      </c>
      <c r="I52" s="1013">
        <v>0</v>
      </c>
      <c r="J52" s="1013">
        <v>0</v>
      </c>
      <c r="K52" s="1013">
        <v>1492</v>
      </c>
      <c r="L52" s="1013">
        <v>0</v>
      </c>
      <c r="M52" s="1013">
        <v>0</v>
      </c>
      <c r="N52" s="1013">
        <v>0</v>
      </c>
      <c r="O52" s="1013">
        <v>0</v>
      </c>
      <c r="P52" s="1013">
        <v>0</v>
      </c>
      <c r="Q52" s="1014" t="s">
        <v>486</v>
      </c>
      <c r="R52" s="1015" t="s">
        <v>487</v>
      </c>
      <c r="S52" s="12">
        <v>46</v>
      </c>
    </row>
    <row r="53" spans="1:19" ht="20.25">
      <c r="A53" s="1012">
        <v>90</v>
      </c>
      <c r="B53" s="1013">
        <v>0</v>
      </c>
      <c r="C53" s="1013">
        <v>0</v>
      </c>
      <c r="D53" s="1013">
        <v>0</v>
      </c>
      <c r="E53" s="1013">
        <v>0</v>
      </c>
      <c r="F53" s="1013">
        <v>0</v>
      </c>
      <c r="G53" s="1013">
        <v>0</v>
      </c>
      <c r="H53" s="1013">
        <v>0</v>
      </c>
      <c r="I53" s="1013">
        <v>0</v>
      </c>
      <c r="J53" s="1013">
        <v>0</v>
      </c>
      <c r="K53" s="1013">
        <v>90</v>
      </c>
      <c r="L53" s="1013">
        <v>0</v>
      </c>
      <c r="M53" s="1013">
        <v>0</v>
      </c>
      <c r="N53" s="1013">
        <v>0</v>
      </c>
      <c r="O53" s="1013">
        <v>0</v>
      </c>
      <c r="P53" s="1013">
        <v>0</v>
      </c>
      <c r="Q53" s="1014" t="s">
        <v>488</v>
      </c>
      <c r="R53" s="1015" t="s">
        <v>489</v>
      </c>
      <c r="S53" s="12">
        <v>47</v>
      </c>
    </row>
    <row r="54" spans="1:19" ht="20.25">
      <c r="A54" s="1012">
        <v>0</v>
      </c>
      <c r="B54" s="1013">
        <v>0</v>
      </c>
      <c r="C54" s="1013">
        <v>0</v>
      </c>
      <c r="D54" s="1013">
        <v>0</v>
      </c>
      <c r="E54" s="1013">
        <v>0</v>
      </c>
      <c r="F54" s="1013">
        <v>0</v>
      </c>
      <c r="G54" s="1013">
        <v>0</v>
      </c>
      <c r="H54" s="1013">
        <v>0</v>
      </c>
      <c r="I54" s="1013">
        <v>0</v>
      </c>
      <c r="J54" s="1013">
        <v>0</v>
      </c>
      <c r="K54" s="1013">
        <v>0</v>
      </c>
      <c r="L54" s="1013">
        <v>0</v>
      </c>
      <c r="M54" s="1013">
        <v>0</v>
      </c>
      <c r="N54" s="1013">
        <v>0</v>
      </c>
      <c r="O54" s="1013">
        <v>0</v>
      </c>
      <c r="P54" s="1013">
        <v>0</v>
      </c>
      <c r="Q54" s="1014" t="s">
        <v>490</v>
      </c>
      <c r="R54" s="1015" t="s">
        <v>491</v>
      </c>
      <c r="S54" s="12">
        <v>48</v>
      </c>
    </row>
    <row r="55" spans="1:19" ht="20.25">
      <c r="A55" s="1012">
        <v>0</v>
      </c>
      <c r="B55" s="1013">
        <v>0</v>
      </c>
      <c r="C55" s="1013">
        <v>0</v>
      </c>
      <c r="D55" s="1013">
        <v>0</v>
      </c>
      <c r="E55" s="1013">
        <v>0</v>
      </c>
      <c r="F55" s="1013">
        <v>0</v>
      </c>
      <c r="G55" s="1013">
        <v>0</v>
      </c>
      <c r="H55" s="1013">
        <v>0</v>
      </c>
      <c r="I55" s="1013">
        <v>0</v>
      </c>
      <c r="J55" s="1013">
        <v>0</v>
      </c>
      <c r="K55" s="1013">
        <v>0</v>
      </c>
      <c r="L55" s="1013">
        <v>0</v>
      </c>
      <c r="M55" s="1013">
        <v>0</v>
      </c>
      <c r="N55" s="1013">
        <v>0</v>
      </c>
      <c r="O55" s="1013">
        <v>0</v>
      </c>
      <c r="P55" s="1013">
        <v>0</v>
      </c>
      <c r="Q55" s="1014" t="s">
        <v>492</v>
      </c>
      <c r="R55" s="1015" t="s">
        <v>493</v>
      </c>
      <c r="S55" s="12">
        <v>49</v>
      </c>
    </row>
    <row r="56" spans="1:19" ht="20.25">
      <c r="A56" s="1012">
        <v>0</v>
      </c>
      <c r="B56" s="1013">
        <v>0</v>
      </c>
      <c r="C56" s="1013">
        <v>0</v>
      </c>
      <c r="D56" s="1013">
        <v>0</v>
      </c>
      <c r="E56" s="1013">
        <v>0</v>
      </c>
      <c r="F56" s="1013">
        <v>0</v>
      </c>
      <c r="G56" s="1013">
        <v>0</v>
      </c>
      <c r="H56" s="1013">
        <v>0</v>
      </c>
      <c r="I56" s="1013">
        <v>0</v>
      </c>
      <c r="J56" s="1013">
        <v>0</v>
      </c>
      <c r="K56" s="1013">
        <v>0</v>
      </c>
      <c r="L56" s="1013">
        <v>0</v>
      </c>
      <c r="M56" s="1013">
        <v>0</v>
      </c>
      <c r="N56" s="1013">
        <v>0</v>
      </c>
      <c r="O56" s="1013">
        <v>0</v>
      </c>
      <c r="P56" s="1013">
        <v>0</v>
      </c>
      <c r="Q56" s="1014" t="s">
        <v>494</v>
      </c>
      <c r="R56" s="1015" t="s">
        <v>495</v>
      </c>
      <c r="S56" s="12">
        <v>50</v>
      </c>
    </row>
    <row r="57" spans="1:19" ht="20.25">
      <c r="A57" s="1012">
        <v>0</v>
      </c>
      <c r="B57" s="1013">
        <v>0</v>
      </c>
      <c r="C57" s="1013">
        <v>0</v>
      </c>
      <c r="D57" s="1013">
        <v>0</v>
      </c>
      <c r="E57" s="1013">
        <v>0</v>
      </c>
      <c r="F57" s="1013">
        <v>0</v>
      </c>
      <c r="G57" s="1013">
        <v>0</v>
      </c>
      <c r="H57" s="1013">
        <v>0</v>
      </c>
      <c r="I57" s="1013">
        <v>0</v>
      </c>
      <c r="J57" s="1013">
        <v>0</v>
      </c>
      <c r="K57" s="1013">
        <v>0</v>
      </c>
      <c r="L57" s="1013">
        <v>0</v>
      </c>
      <c r="M57" s="1013">
        <v>0</v>
      </c>
      <c r="N57" s="1013">
        <v>0</v>
      </c>
      <c r="O57" s="1013">
        <v>0</v>
      </c>
      <c r="P57" s="1013">
        <v>0</v>
      </c>
      <c r="Q57" s="1014" t="s">
        <v>496</v>
      </c>
      <c r="R57" s="1015" t="s">
        <v>497</v>
      </c>
      <c r="S57" s="12">
        <v>51</v>
      </c>
    </row>
    <row r="58" spans="1:19" ht="20.25">
      <c r="A58" s="1012">
        <v>0</v>
      </c>
      <c r="B58" s="1013">
        <v>0</v>
      </c>
      <c r="C58" s="1013">
        <v>0</v>
      </c>
      <c r="D58" s="1013">
        <v>0</v>
      </c>
      <c r="E58" s="1013">
        <v>0</v>
      </c>
      <c r="F58" s="1013">
        <v>0</v>
      </c>
      <c r="G58" s="1013">
        <v>0</v>
      </c>
      <c r="H58" s="1013">
        <v>0</v>
      </c>
      <c r="I58" s="1013">
        <v>0</v>
      </c>
      <c r="J58" s="1013">
        <v>0</v>
      </c>
      <c r="K58" s="1013">
        <v>0</v>
      </c>
      <c r="L58" s="1013">
        <v>0</v>
      </c>
      <c r="M58" s="1013">
        <v>0</v>
      </c>
      <c r="N58" s="1016">
        <v>0</v>
      </c>
      <c r="O58" s="1013">
        <v>0</v>
      </c>
      <c r="P58" s="1013">
        <v>0</v>
      </c>
      <c r="Q58" s="1014" t="s">
        <v>498</v>
      </c>
      <c r="R58" s="1015" t="s">
        <v>499</v>
      </c>
      <c r="S58" s="12">
        <v>52</v>
      </c>
    </row>
    <row r="59" spans="1:19" ht="20.25">
      <c r="A59" s="1012">
        <v>0</v>
      </c>
      <c r="B59" s="1013">
        <v>0</v>
      </c>
      <c r="C59" s="1013">
        <v>0</v>
      </c>
      <c r="D59" s="1013">
        <v>0</v>
      </c>
      <c r="E59" s="1013">
        <v>0</v>
      </c>
      <c r="F59" s="1013">
        <v>0</v>
      </c>
      <c r="G59" s="1013">
        <v>0</v>
      </c>
      <c r="H59" s="1013">
        <v>0</v>
      </c>
      <c r="I59" s="1013">
        <v>0</v>
      </c>
      <c r="J59" s="1013">
        <v>0</v>
      </c>
      <c r="K59" s="1013">
        <v>0</v>
      </c>
      <c r="L59" s="1013">
        <v>0</v>
      </c>
      <c r="M59" s="1013">
        <v>0</v>
      </c>
      <c r="N59" s="1013">
        <v>0</v>
      </c>
      <c r="O59" s="1013">
        <v>0</v>
      </c>
      <c r="P59" s="1013">
        <v>0</v>
      </c>
      <c r="Q59" s="1014" t="s">
        <v>500</v>
      </c>
      <c r="R59" s="1015" t="s">
        <v>501</v>
      </c>
      <c r="S59" s="12">
        <v>53</v>
      </c>
    </row>
    <row r="60" spans="1:19" ht="20.25">
      <c r="A60" s="1012">
        <v>0</v>
      </c>
      <c r="B60" s="1013">
        <v>0</v>
      </c>
      <c r="C60" s="1013">
        <v>0</v>
      </c>
      <c r="D60" s="1013">
        <v>0</v>
      </c>
      <c r="E60" s="1013">
        <v>0</v>
      </c>
      <c r="F60" s="1013">
        <v>0</v>
      </c>
      <c r="G60" s="1013">
        <v>0</v>
      </c>
      <c r="H60" s="1013">
        <v>0</v>
      </c>
      <c r="I60" s="1013">
        <v>0</v>
      </c>
      <c r="J60" s="1013">
        <v>0</v>
      </c>
      <c r="K60" s="1013">
        <v>0</v>
      </c>
      <c r="L60" s="1013">
        <v>0</v>
      </c>
      <c r="M60" s="1013">
        <v>0</v>
      </c>
      <c r="N60" s="1013">
        <v>0</v>
      </c>
      <c r="O60" s="1013">
        <v>0</v>
      </c>
      <c r="P60" s="1013">
        <v>0</v>
      </c>
      <c r="Q60" s="1014" t="s">
        <v>502</v>
      </c>
      <c r="R60" s="1015" t="s">
        <v>503</v>
      </c>
      <c r="S60" s="12">
        <v>54</v>
      </c>
    </row>
    <row r="61" spans="1:19" ht="20.25">
      <c r="A61" s="1012">
        <v>0</v>
      </c>
      <c r="B61" s="1013">
        <v>0</v>
      </c>
      <c r="C61" s="1013">
        <v>0</v>
      </c>
      <c r="D61" s="1013">
        <v>0</v>
      </c>
      <c r="E61" s="1013">
        <v>0</v>
      </c>
      <c r="F61" s="1013">
        <v>0</v>
      </c>
      <c r="G61" s="1013">
        <v>0</v>
      </c>
      <c r="H61" s="1013">
        <v>0</v>
      </c>
      <c r="I61" s="1013">
        <v>0</v>
      </c>
      <c r="J61" s="1013">
        <v>0</v>
      </c>
      <c r="K61" s="1013">
        <v>0</v>
      </c>
      <c r="L61" s="1013">
        <v>0</v>
      </c>
      <c r="M61" s="1013">
        <v>0</v>
      </c>
      <c r="N61" s="1016">
        <v>0</v>
      </c>
      <c r="O61" s="1013">
        <v>0</v>
      </c>
      <c r="P61" s="1013">
        <v>0</v>
      </c>
      <c r="Q61" s="1014" t="s">
        <v>504</v>
      </c>
      <c r="R61" s="1015" t="s">
        <v>505</v>
      </c>
      <c r="S61" s="12">
        <v>55</v>
      </c>
    </row>
    <row r="62" spans="1:19" ht="20.25">
      <c r="A62" s="1012">
        <v>0</v>
      </c>
      <c r="B62" s="1013">
        <v>0</v>
      </c>
      <c r="C62" s="1013">
        <v>0</v>
      </c>
      <c r="D62" s="1013">
        <v>0</v>
      </c>
      <c r="E62" s="1013">
        <v>0</v>
      </c>
      <c r="F62" s="1013">
        <v>0</v>
      </c>
      <c r="G62" s="1013">
        <v>0</v>
      </c>
      <c r="H62" s="1013">
        <v>0</v>
      </c>
      <c r="I62" s="1013">
        <v>0</v>
      </c>
      <c r="J62" s="1013">
        <v>0</v>
      </c>
      <c r="K62" s="1013">
        <v>0</v>
      </c>
      <c r="L62" s="1013">
        <v>0</v>
      </c>
      <c r="M62" s="1013">
        <v>0</v>
      </c>
      <c r="N62" s="1016">
        <v>0</v>
      </c>
      <c r="O62" s="1013">
        <v>0</v>
      </c>
      <c r="P62" s="1013">
        <v>0</v>
      </c>
      <c r="Q62" s="1014" t="s">
        <v>506</v>
      </c>
      <c r="R62" s="1015" t="s">
        <v>507</v>
      </c>
      <c r="S62" s="12">
        <v>56</v>
      </c>
    </row>
    <row r="63" spans="1:19" ht="20.25">
      <c r="A63" s="1012">
        <v>123878</v>
      </c>
      <c r="B63" s="1013">
        <v>40000</v>
      </c>
      <c r="C63" s="1013">
        <v>0</v>
      </c>
      <c r="D63" s="1013">
        <v>0</v>
      </c>
      <c r="E63" s="1013">
        <v>0</v>
      </c>
      <c r="F63" s="1013">
        <v>0</v>
      </c>
      <c r="G63" s="1013">
        <v>0</v>
      </c>
      <c r="H63" s="1013">
        <v>0</v>
      </c>
      <c r="I63" s="1013">
        <v>0</v>
      </c>
      <c r="J63" s="1013">
        <v>0</v>
      </c>
      <c r="K63" s="1013">
        <v>0</v>
      </c>
      <c r="L63" s="1013">
        <v>0</v>
      </c>
      <c r="M63" s="1013">
        <v>83878</v>
      </c>
      <c r="N63" s="1016">
        <v>0</v>
      </c>
      <c r="O63" s="1013">
        <v>0</v>
      </c>
      <c r="P63" s="1013">
        <v>0</v>
      </c>
      <c r="Q63" s="1014" t="s">
        <v>508</v>
      </c>
      <c r="R63" s="1015" t="s">
        <v>509</v>
      </c>
      <c r="S63" s="12">
        <v>57</v>
      </c>
    </row>
    <row r="64" spans="1:19" ht="20.25">
      <c r="A64" s="1012">
        <v>116254</v>
      </c>
      <c r="B64" s="1013">
        <v>1113</v>
      </c>
      <c r="C64" s="1013">
        <v>0</v>
      </c>
      <c r="D64" s="1013">
        <v>0</v>
      </c>
      <c r="E64" s="1013">
        <v>0</v>
      </c>
      <c r="F64" s="1013">
        <v>0</v>
      </c>
      <c r="G64" s="1013">
        <v>0</v>
      </c>
      <c r="H64" s="1013">
        <v>0</v>
      </c>
      <c r="I64" s="1013">
        <v>0</v>
      </c>
      <c r="J64" s="1013">
        <v>0</v>
      </c>
      <c r="K64" s="1013">
        <v>0</v>
      </c>
      <c r="L64" s="1013">
        <v>0</v>
      </c>
      <c r="M64" s="1013">
        <v>115141</v>
      </c>
      <c r="N64" s="1016">
        <v>0</v>
      </c>
      <c r="O64" s="1013">
        <v>0</v>
      </c>
      <c r="P64" s="1013">
        <v>0</v>
      </c>
      <c r="Q64" s="1014" t="s">
        <v>510</v>
      </c>
      <c r="R64" s="1015" t="s">
        <v>511</v>
      </c>
      <c r="S64" s="12">
        <v>58</v>
      </c>
    </row>
    <row r="65" spans="1:23" ht="20.25">
      <c r="A65" s="1012">
        <v>0</v>
      </c>
      <c r="B65" s="1013">
        <v>0</v>
      </c>
      <c r="C65" s="1013">
        <v>0</v>
      </c>
      <c r="D65" s="1013">
        <v>0</v>
      </c>
      <c r="E65" s="1013">
        <v>0</v>
      </c>
      <c r="F65" s="1013">
        <v>0</v>
      </c>
      <c r="G65" s="1013">
        <v>0</v>
      </c>
      <c r="H65" s="1013">
        <v>0</v>
      </c>
      <c r="I65" s="1013">
        <v>0</v>
      </c>
      <c r="J65" s="1013">
        <v>0</v>
      </c>
      <c r="K65" s="1013">
        <v>0</v>
      </c>
      <c r="L65" s="1013">
        <v>0</v>
      </c>
      <c r="M65" s="1013">
        <v>0</v>
      </c>
      <c r="N65" s="1016">
        <v>0</v>
      </c>
      <c r="O65" s="1013">
        <v>0</v>
      </c>
      <c r="P65" s="1013">
        <v>0</v>
      </c>
      <c r="Q65" s="1014" t="s">
        <v>512</v>
      </c>
      <c r="R65" s="1015" t="s">
        <v>513</v>
      </c>
      <c r="S65" s="12">
        <v>59</v>
      </c>
    </row>
    <row r="66" spans="1:23" ht="20.25">
      <c r="A66" s="1012">
        <v>8205</v>
      </c>
      <c r="B66" s="1013">
        <v>602</v>
      </c>
      <c r="C66" s="1013">
        <v>0</v>
      </c>
      <c r="D66" s="1013">
        <v>0</v>
      </c>
      <c r="E66" s="1013">
        <v>0</v>
      </c>
      <c r="F66" s="1013">
        <v>0</v>
      </c>
      <c r="G66" s="1013">
        <v>0</v>
      </c>
      <c r="H66" s="1013">
        <v>0</v>
      </c>
      <c r="I66" s="1013">
        <v>0</v>
      </c>
      <c r="J66" s="1013">
        <v>7603</v>
      </c>
      <c r="K66" s="1013">
        <v>0</v>
      </c>
      <c r="L66" s="1013">
        <v>0</v>
      </c>
      <c r="M66" s="1013">
        <v>0</v>
      </c>
      <c r="N66" s="1016">
        <v>0</v>
      </c>
      <c r="O66" s="1013">
        <v>0</v>
      </c>
      <c r="P66" s="1013">
        <v>0</v>
      </c>
      <c r="Q66" s="1014" t="s">
        <v>514</v>
      </c>
      <c r="R66" s="1015" t="s">
        <v>515</v>
      </c>
      <c r="S66" s="12">
        <v>60</v>
      </c>
    </row>
    <row r="67" spans="1:23" ht="20.25">
      <c r="A67" s="1012">
        <v>0</v>
      </c>
      <c r="B67" s="1013">
        <v>0</v>
      </c>
      <c r="C67" s="1013">
        <v>0</v>
      </c>
      <c r="D67" s="1013">
        <v>0</v>
      </c>
      <c r="E67" s="1013">
        <v>0</v>
      </c>
      <c r="F67" s="1013">
        <v>0</v>
      </c>
      <c r="G67" s="1013">
        <v>0</v>
      </c>
      <c r="H67" s="1013">
        <v>0</v>
      </c>
      <c r="I67" s="1013">
        <v>0</v>
      </c>
      <c r="J67" s="1013">
        <v>0</v>
      </c>
      <c r="K67" s="1013">
        <v>0</v>
      </c>
      <c r="L67" s="1013">
        <v>0</v>
      </c>
      <c r="M67" s="1013">
        <v>0</v>
      </c>
      <c r="N67" s="1016">
        <v>0</v>
      </c>
      <c r="O67" s="1013">
        <v>0</v>
      </c>
      <c r="P67" s="1013">
        <v>0</v>
      </c>
      <c r="Q67" s="1014" t="s">
        <v>516</v>
      </c>
      <c r="R67" s="1015" t="s">
        <v>517</v>
      </c>
      <c r="S67" s="12">
        <v>61</v>
      </c>
    </row>
    <row r="68" spans="1:23" ht="20.25">
      <c r="A68" s="1012">
        <v>0</v>
      </c>
      <c r="B68" s="1013">
        <v>0</v>
      </c>
      <c r="C68" s="1013">
        <v>0</v>
      </c>
      <c r="D68" s="1013">
        <v>0</v>
      </c>
      <c r="E68" s="1013">
        <v>0</v>
      </c>
      <c r="F68" s="1013">
        <v>0</v>
      </c>
      <c r="G68" s="1013">
        <v>0</v>
      </c>
      <c r="H68" s="1013">
        <v>0</v>
      </c>
      <c r="I68" s="1013">
        <v>0</v>
      </c>
      <c r="J68" s="1013">
        <v>0</v>
      </c>
      <c r="K68" s="1013">
        <v>0</v>
      </c>
      <c r="L68" s="1013">
        <v>0</v>
      </c>
      <c r="M68" s="1013">
        <v>0</v>
      </c>
      <c r="N68" s="1016">
        <v>0</v>
      </c>
      <c r="O68" s="1013">
        <v>0</v>
      </c>
      <c r="P68" s="1017">
        <v>0</v>
      </c>
      <c r="Q68" s="1014" t="s">
        <v>518</v>
      </c>
      <c r="R68" s="1015" t="s">
        <v>519</v>
      </c>
      <c r="S68" s="12">
        <v>62</v>
      </c>
    </row>
    <row r="69" spans="1:23" ht="20.25">
      <c r="A69" s="1012">
        <v>0</v>
      </c>
      <c r="B69" s="1013">
        <v>0</v>
      </c>
      <c r="C69" s="1013">
        <v>0</v>
      </c>
      <c r="D69" s="1013">
        <v>0</v>
      </c>
      <c r="E69" s="1013">
        <v>0</v>
      </c>
      <c r="F69" s="1013">
        <v>0</v>
      </c>
      <c r="G69" s="1013">
        <v>0</v>
      </c>
      <c r="H69" s="1013">
        <v>0</v>
      </c>
      <c r="I69" s="1013">
        <v>0</v>
      </c>
      <c r="J69" s="1013">
        <v>0</v>
      </c>
      <c r="K69" s="1013">
        <v>0</v>
      </c>
      <c r="L69" s="1013">
        <v>0</v>
      </c>
      <c r="M69" s="1013">
        <v>0</v>
      </c>
      <c r="N69" s="1016">
        <v>0</v>
      </c>
      <c r="O69" s="1013">
        <v>0</v>
      </c>
      <c r="P69" s="1017">
        <v>0</v>
      </c>
      <c r="Q69" s="1014" t="s">
        <v>520</v>
      </c>
      <c r="R69" s="1015" t="s">
        <v>521</v>
      </c>
      <c r="S69" s="12">
        <v>63</v>
      </c>
    </row>
    <row r="70" spans="1:23" ht="20.25">
      <c r="A70" s="1012">
        <v>8430</v>
      </c>
      <c r="B70" s="1013">
        <v>0</v>
      </c>
      <c r="C70" s="1013">
        <v>0</v>
      </c>
      <c r="D70" s="1013">
        <v>0</v>
      </c>
      <c r="E70" s="1013">
        <v>0</v>
      </c>
      <c r="F70" s="1013">
        <v>0</v>
      </c>
      <c r="G70" s="1013">
        <v>0</v>
      </c>
      <c r="H70" s="1013">
        <v>0</v>
      </c>
      <c r="I70" s="1013">
        <v>0</v>
      </c>
      <c r="J70" s="1013">
        <v>8406</v>
      </c>
      <c r="K70" s="1013">
        <v>24</v>
      </c>
      <c r="L70" s="1013">
        <v>0</v>
      </c>
      <c r="M70" s="1013">
        <v>0</v>
      </c>
      <c r="N70" s="1016">
        <v>0</v>
      </c>
      <c r="O70" s="1013">
        <v>0</v>
      </c>
      <c r="P70" s="1017">
        <v>0</v>
      </c>
      <c r="Q70" s="1014" t="s">
        <v>522</v>
      </c>
      <c r="R70" s="1015" t="s">
        <v>523</v>
      </c>
      <c r="S70" s="12">
        <v>64</v>
      </c>
    </row>
    <row r="71" spans="1:23" ht="20.25">
      <c r="A71" s="1012">
        <v>0</v>
      </c>
      <c r="B71" s="1013">
        <v>0</v>
      </c>
      <c r="C71" s="1013">
        <v>0</v>
      </c>
      <c r="D71" s="1013">
        <v>0</v>
      </c>
      <c r="E71" s="1013">
        <v>0</v>
      </c>
      <c r="F71" s="1013">
        <v>0</v>
      </c>
      <c r="G71" s="1013">
        <v>0</v>
      </c>
      <c r="H71" s="1013">
        <v>0</v>
      </c>
      <c r="I71" s="1013">
        <v>0</v>
      </c>
      <c r="J71" s="1013">
        <v>0</v>
      </c>
      <c r="K71" s="1013">
        <v>0</v>
      </c>
      <c r="L71" s="1013">
        <v>0</v>
      </c>
      <c r="M71" s="1013">
        <v>0</v>
      </c>
      <c r="N71" s="1016">
        <v>0</v>
      </c>
      <c r="O71" s="1013">
        <v>0</v>
      </c>
      <c r="P71" s="1017">
        <v>0</v>
      </c>
      <c r="Q71" s="1014" t="s">
        <v>524</v>
      </c>
      <c r="R71" s="1015" t="s">
        <v>525</v>
      </c>
      <c r="S71" s="12">
        <v>65</v>
      </c>
    </row>
    <row r="72" spans="1:23" ht="20.25">
      <c r="A72" s="1012">
        <v>0</v>
      </c>
      <c r="B72" s="1013">
        <v>0</v>
      </c>
      <c r="C72" s="1013">
        <v>0</v>
      </c>
      <c r="D72" s="1013">
        <v>0</v>
      </c>
      <c r="E72" s="1013">
        <v>0</v>
      </c>
      <c r="F72" s="1013">
        <v>0</v>
      </c>
      <c r="G72" s="1013">
        <v>0</v>
      </c>
      <c r="H72" s="1013">
        <v>0</v>
      </c>
      <c r="I72" s="1013">
        <v>0</v>
      </c>
      <c r="J72" s="1013">
        <v>0</v>
      </c>
      <c r="K72" s="1013">
        <v>0</v>
      </c>
      <c r="L72" s="1013">
        <v>0</v>
      </c>
      <c r="M72" s="1013">
        <v>0</v>
      </c>
      <c r="N72" s="1016">
        <v>0</v>
      </c>
      <c r="O72" s="1013">
        <v>0</v>
      </c>
      <c r="P72" s="1017">
        <v>0</v>
      </c>
      <c r="Q72" s="1014" t="s">
        <v>526</v>
      </c>
      <c r="R72" s="1015" t="s">
        <v>564</v>
      </c>
      <c r="S72" s="12">
        <v>66</v>
      </c>
    </row>
    <row r="73" spans="1:23" ht="20.25">
      <c r="A73" s="1012">
        <v>0</v>
      </c>
      <c r="B73" s="1013">
        <v>0</v>
      </c>
      <c r="C73" s="1013">
        <v>0</v>
      </c>
      <c r="D73" s="1013">
        <v>0</v>
      </c>
      <c r="E73" s="1013">
        <v>0</v>
      </c>
      <c r="F73" s="1013">
        <v>0</v>
      </c>
      <c r="G73" s="1013">
        <v>0</v>
      </c>
      <c r="H73" s="1013">
        <v>0</v>
      </c>
      <c r="I73" s="1013">
        <v>0</v>
      </c>
      <c r="J73" s="1013">
        <v>0</v>
      </c>
      <c r="K73" s="1013">
        <v>0</v>
      </c>
      <c r="L73" s="1013">
        <v>0</v>
      </c>
      <c r="M73" s="1013">
        <v>0</v>
      </c>
      <c r="N73" s="1016">
        <v>0</v>
      </c>
      <c r="O73" s="1013">
        <v>0</v>
      </c>
      <c r="P73" s="1017">
        <v>0</v>
      </c>
      <c r="Q73" s="1014" t="s">
        <v>144</v>
      </c>
      <c r="R73" s="1015" t="s">
        <v>565</v>
      </c>
      <c r="S73" s="12">
        <v>67</v>
      </c>
    </row>
    <row r="74" spans="1:23" ht="20.25">
      <c r="A74" s="1012">
        <v>0</v>
      </c>
      <c r="B74" s="1013">
        <v>0</v>
      </c>
      <c r="C74" s="1013">
        <v>0</v>
      </c>
      <c r="D74" s="1013">
        <v>0</v>
      </c>
      <c r="E74" s="1013">
        <v>0</v>
      </c>
      <c r="F74" s="1013">
        <v>0</v>
      </c>
      <c r="G74" s="1013">
        <v>0</v>
      </c>
      <c r="H74" s="1013">
        <v>0</v>
      </c>
      <c r="I74" s="1013">
        <v>0</v>
      </c>
      <c r="J74" s="1013">
        <v>0</v>
      </c>
      <c r="K74" s="1013">
        <v>0</v>
      </c>
      <c r="L74" s="1013">
        <v>0</v>
      </c>
      <c r="M74" s="1013">
        <v>0</v>
      </c>
      <c r="N74" s="1016">
        <v>0</v>
      </c>
      <c r="O74" s="1013">
        <v>0</v>
      </c>
      <c r="P74" s="1017">
        <v>0</v>
      </c>
      <c r="Q74" s="1014" t="s">
        <v>117</v>
      </c>
      <c r="R74" s="1015" t="s">
        <v>529</v>
      </c>
      <c r="S74" s="12">
        <v>68</v>
      </c>
    </row>
    <row r="75" spans="1:23" ht="20.25">
      <c r="A75" s="1012">
        <v>25511</v>
      </c>
      <c r="B75" s="1013">
        <v>24484</v>
      </c>
      <c r="C75" s="1013">
        <v>0</v>
      </c>
      <c r="D75" s="1013">
        <v>0</v>
      </c>
      <c r="E75" s="1013">
        <v>0</v>
      </c>
      <c r="F75" s="1013">
        <v>0</v>
      </c>
      <c r="G75" s="1013">
        <v>0</v>
      </c>
      <c r="H75" s="1013">
        <v>0</v>
      </c>
      <c r="I75" s="1013">
        <v>0</v>
      </c>
      <c r="J75" s="1013">
        <v>0</v>
      </c>
      <c r="K75" s="1013">
        <v>1027</v>
      </c>
      <c r="L75" s="1013">
        <v>0</v>
      </c>
      <c r="M75" s="1013">
        <v>0</v>
      </c>
      <c r="N75" s="1016">
        <v>0</v>
      </c>
      <c r="O75" s="1013">
        <v>0</v>
      </c>
      <c r="P75" s="1017">
        <v>0</v>
      </c>
      <c r="Q75" s="1014" t="s">
        <v>530</v>
      </c>
      <c r="R75" s="1015" t="s">
        <v>531</v>
      </c>
      <c r="S75" s="12">
        <v>69</v>
      </c>
      <c r="W75" s="577"/>
    </row>
    <row r="76" spans="1:23" ht="20.25">
      <c r="A76" s="1012">
        <v>0</v>
      </c>
      <c r="B76" s="1013">
        <v>0</v>
      </c>
      <c r="C76" s="1013">
        <v>0</v>
      </c>
      <c r="D76" s="1013">
        <v>0</v>
      </c>
      <c r="E76" s="1013">
        <v>0</v>
      </c>
      <c r="F76" s="1013">
        <v>0</v>
      </c>
      <c r="G76" s="1013">
        <v>0</v>
      </c>
      <c r="H76" s="1013">
        <v>0</v>
      </c>
      <c r="I76" s="1013">
        <v>0</v>
      </c>
      <c r="J76" s="1013">
        <v>0</v>
      </c>
      <c r="K76" s="1013">
        <v>0</v>
      </c>
      <c r="L76" s="1013">
        <v>0</v>
      </c>
      <c r="M76" s="1013">
        <v>0</v>
      </c>
      <c r="N76" s="1016">
        <v>0</v>
      </c>
      <c r="O76" s="1013">
        <v>0</v>
      </c>
      <c r="P76" s="1017">
        <v>0</v>
      </c>
      <c r="Q76" s="1014" t="s">
        <v>532</v>
      </c>
      <c r="R76" s="1015" t="s">
        <v>533</v>
      </c>
      <c r="S76" s="12">
        <v>70</v>
      </c>
    </row>
    <row r="77" spans="1:23" ht="20.25">
      <c r="A77" s="1012">
        <v>81209</v>
      </c>
      <c r="B77" s="1017">
        <v>9111</v>
      </c>
      <c r="C77" s="1017">
        <v>0</v>
      </c>
      <c r="D77" s="1017">
        <v>0</v>
      </c>
      <c r="E77" s="1017">
        <v>0</v>
      </c>
      <c r="F77" s="1017">
        <v>0</v>
      </c>
      <c r="G77" s="1017">
        <v>0</v>
      </c>
      <c r="H77" s="1017">
        <v>0</v>
      </c>
      <c r="I77" s="1017">
        <v>0</v>
      </c>
      <c r="J77" s="1017">
        <v>0</v>
      </c>
      <c r="K77" s="1017">
        <v>0</v>
      </c>
      <c r="L77" s="1017">
        <v>0</v>
      </c>
      <c r="M77" s="1017">
        <v>72098</v>
      </c>
      <c r="N77" s="1017">
        <v>0</v>
      </c>
      <c r="O77" s="1017">
        <v>0</v>
      </c>
      <c r="P77" s="1017"/>
      <c r="Q77" s="1014" t="s">
        <v>566</v>
      </c>
      <c r="R77" s="1015" t="s">
        <v>567</v>
      </c>
      <c r="S77" s="12">
        <v>71</v>
      </c>
    </row>
    <row r="78" spans="1:23" ht="20.25">
      <c r="A78" s="1012">
        <v>0</v>
      </c>
      <c r="B78" s="1017">
        <v>0</v>
      </c>
      <c r="C78" s="1017">
        <v>0</v>
      </c>
      <c r="D78" s="1017">
        <v>0</v>
      </c>
      <c r="E78" s="1017">
        <v>0</v>
      </c>
      <c r="F78" s="1017">
        <v>0</v>
      </c>
      <c r="G78" s="1017">
        <v>0</v>
      </c>
      <c r="H78" s="1017">
        <v>0</v>
      </c>
      <c r="I78" s="1017">
        <v>0</v>
      </c>
      <c r="J78" s="1017">
        <v>0</v>
      </c>
      <c r="K78" s="1017">
        <v>0</v>
      </c>
      <c r="L78" s="1017">
        <v>0</v>
      </c>
      <c r="M78" s="1017">
        <v>0</v>
      </c>
      <c r="N78" s="1017">
        <v>0</v>
      </c>
      <c r="O78" s="1017">
        <v>0</v>
      </c>
      <c r="P78" s="1017">
        <v>0</v>
      </c>
      <c r="Q78" s="1014" t="s">
        <v>536</v>
      </c>
      <c r="R78" s="1015" t="s">
        <v>568</v>
      </c>
      <c r="S78" s="12">
        <v>72</v>
      </c>
    </row>
    <row r="79" spans="1:23" ht="21" thickBot="1">
      <c r="A79" s="1018">
        <v>2585</v>
      </c>
      <c r="B79" s="1019">
        <v>2585</v>
      </c>
      <c r="C79" s="1019">
        <v>0</v>
      </c>
      <c r="D79" s="1019">
        <v>0</v>
      </c>
      <c r="E79" s="1019">
        <v>0</v>
      </c>
      <c r="F79" s="1019">
        <v>0</v>
      </c>
      <c r="G79" s="1019">
        <v>0</v>
      </c>
      <c r="H79" s="1019">
        <v>0</v>
      </c>
      <c r="I79" s="1019">
        <v>0</v>
      </c>
      <c r="J79" s="1019">
        <v>0</v>
      </c>
      <c r="K79" s="1019">
        <v>0</v>
      </c>
      <c r="L79" s="1019">
        <v>0</v>
      </c>
      <c r="M79" s="1019">
        <v>0</v>
      </c>
      <c r="N79" s="1019">
        <v>0</v>
      </c>
      <c r="O79" s="1019">
        <v>0</v>
      </c>
      <c r="P79" s="1019">
        <v>0</v>
      </c>
      <c r="Q79" s="1020" t="s">
        <v>78</v>
      </c>
      <c r="R79" s="1021" t="s">
        <v>79</v>
      </c>
      <c r="S79" s="12">
        <v>73</v>
      </c>
    </row>
    <row r="80" spans="1:23" ht="27.75" thickTop="1" thickBot="1">
      <c r="A80" s="1022">
        <v>815794</v>
      </c>
      <c r="B80" s="1023">
        <v>377603</v>
      </c>
      <c r="C80" s="1023">
        <v>0</v>
      </c>
      <c r="D80" s="1023">
        <v>6866</v>
      </c>
      <c r="E80" s="1023">
        <v>51951</v>
      </c>
      <c r="F80" s="1023">
        <v>23051</v>
      </c>
      <c r="G80" s="1023">
        <v>0</v>
      </c>
      <c r="H80" s="1023">
        <v>0</v>
      </c>
      <c r="I80" s="1023">
        <v>8087</v>
      </c>
      <c r="J80" s="1023">
        <v>41286</v>
      </c>
      <c r="K80" s="1023">
        <v>35833</v>
      </c>
      <c r="L80" s="1023">
        <v>0</v>
      </c>
      <c r="M80" s="1024">
        <v>271117</v>
      </c>
      <c r="N80" s="1023">
        <v>0</v>
      </c>
      <c r="O80" s="1024">
        <v>0</v>
      </c>
      <c r="P80" s="1023">
        <v>0</v>
      </c>
      <c r="Q80" s="1025" t="s">
        <v>25</v>
      </c>
      <c r="R80" s="1026" t="s">
        <v>17</v>
      </c>
      <c r="S80" s="1027"/>
    </row>
    <row r="81" spans="1:2" ht="13.5" thickTop="1"/>
    <row r="82" spans="1:2">
      <c r="A82" s="1028"/>
      <c r="B82" s="1029"/>
    </row>
  </sheetData>
  <pageMargins left="0.23622047244094491" right="0.23622047244094491" top="0.98425196850393704" bottom="0.98425196850393704" header="0.51181102362204722" footer="0.51181102362204722"/>
  <pageSetup paperSize="9" scale="45" fitToWidth="2" orientation="portrait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87" zoomScaleNormal="87" zoomScaleSheetLayoutView="82" zoomScalePageLayoutView="39" workbookViewId="0">
      <selection activeCell="S88" sqref="S88"/>
    </sheetView>
  </sheetViews>
  <sheetFormatPr defaultRowHeight="12.75"/>
  <cols>
    <col min="1" max="1" width="17.85546875" customWidth="1"/>
    <col min="2" max="2" width="13.85546875" customWidth="1"/>
    <col min="3" max="3" width="11.5703125" customWidth="1"/>
    <col min="4" max="4" width="13.140625" customWidth="1"/>
    <col min="5" max="5" width="16.5703125" customWidth="1"/>
    <col min="6" max="6" width="13.5703125" customWidth="1"/>
    <col min="7" max="7" width="16.7109375" customWidth="1"/>
    <col min="8" max="8" width="14.140625" customWidth="1"/>
    <col min="9" max="10" width="19.28515625" customWidth="1"/>
    <col min="11" max="11" width="19.7109375" customWidth="1"/>
    <col min="12" max="12" width="15.42578125" customWidth="1"/>
    <col min="13" max="13" width="21" customWidth="1"/>
    <col min="14" max="14" width="9" customWidth="1"/>
  </cols>
  <sheetData>
    <row r="1" spans="1:15" ht="55.5" customHeight="1">
      <c r="A1" s="947"/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  <c r="M1" s="947"/>
      <c r="N1" s="947"/>
    </row>
    <row r="2" spans="1:15" ht="39.75" customHeight="1">
      <c r="A2" s="948"/>
      <c r="B2" s="949"/>
      <c r="C2" s="949"/>
      <c r="D2" s="949" t="s">
        <v>379</v>
      </c>
      <c r="E2" s="949"/>
      <c r="F2" s="949"/>
      <c r="G2" s="949"/>
      <c r="H2" s="949"/>
      <c r="I2" s="949"/>
      <c r="J2" s="949"/>
      <c r="K2" s="949" t="s">
        <v>288</v>
      </c>
      <c r="L2" s="949"/>
      <c r="M2" s="948"/>
      <c r="N2" s="949"/>
      <c r="O2" s="950"/>
    </row>
    <row r="3" spans="1:15" ht="27" thickBot="1">
      <c r="A3" s="951" t="s">
        <v>380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8"/>
      <c r="N3" s="949"/>
      <c r="O3" s="950"/>
    </row>
    <row r="4" spans="1:15" s="961" customFormat="1" ht="21.75" thickTop="1" thickBot="1">
      <c r="A4" s="952" t="s">
        <v>381</v>
      </c>
      <c r="B4" s="953" t="s">
        <v>61</v>
      </c>
      <c r="C4" s="954"/>
      <c r="D4" s="955" t="s">
        <v>52</v>
      </c>
      <c r="E4" s="956" t="s">
        <v>50</v>
      </c>
      <c r="F4" s="956" t="s">
        <v>382</v>
      </c>
      <c r="G4" s="956" t="s">
        <v>118</v>
      </c>
      <c r="H4" s="956" t="s">
        <v>383</v>
      </c>
      <c r="I4" s="956" t="s">
        <v>384</v>
      </c>
      <c r="J4" s="956" t="s">
        <v>385</v>
      </c>
      <c r="K4" s="956" t="s">
        <v>386</v>
      </c>
      <c r="L4" s="957"/>
      <c r="M4" s="958"/>
      <c r="N4" s="959" t="s">
        <v>387</v>
      </c>
      <c r="O4" s="960"/>
    </row>
    <row r="5" spans="1:15" s="961" customFormat="1" ht="21" thickTop="1">
      <c r="A5" s="962" t="s">
        <v>53</v>
      </c>
      <c r="B5" s="963" t="s">
        <v>18</v>
      </c>
      <c r="C5" s="964" t="s">
        <v>388</v>
      </c>
      <c r="D5" s="964" t="s">
        <v>389</v>
      </c>
      <c r="E5" s="964" t="s">
        <v>54</v>
      </c>
      <c r="F5" s="964"/>
      <c r="G5" s="964" t="s">
        <v>37</v>
      </c>
      <c r="H5" s="964"/>
      <c r="I5" s="964"/>
      <c r="J5" s="964"/>
      <c r="K5" s="964" t="s">
        <v>4</v>
      </c>
      <c r="L5" s="965" t="s">
        <v>88</v>
      </c>
      <c r="M5" s="966" t="s">
        <v>390</v>
      </c>
      <c r="N5" s="967" t="s">
        <v>83</v>
      </c>
      <c r="O5" s="960"/>
    </row>
    <row r="6" spans="1:15" s="961" customFormat="1" ht="20.25">
      <c r="A6" s="962" t="s">
        <v>25</v>
      </c>
      <c r="B6" s="963" t="s">
        <v>119</v>
      </c>
      <c r="C6" s="964" t="s">
        <v>391</v>
      </c>
      <c r="D6" s="964" t="s">
        <v>392</v>
      </c>
      <c r="E6" s="964" t="s">
        <v>393</v>
      </c>
      <c r="F6" s="968" t="s">
        <v>64</v>
      </c>
      <c r="G6" s="969" t="s">
        <v>121</v>
      </c>
      <c r="H6" s="964" t="s">
        <v>394</v>
      </c>
      <c r="I6" s="964" t="s">
        <v>66</v>
      </c>
      <c r="J6" s="970" t="s">
        <v>395</v>
      </c>
      <c r="K6" s="964" t="s">
        <v>396</v>
      </c>
      <c r="L6" s="971"/>
      <c r="M6" s="966"/>
      <c r="N6" s="972"/>
      <c r="O6" s="960"/>
    </row>
    <row r="7" spans="1:15" s="961" customFormat="1" ht="21" thickBot="1">
      <c r="A7" s="973" t="s">
        <v>397</v>
      </c>
      <c r="B7" s="974" t="s">
        <v>61</v>
      </c>
      <c r="C7" s="975" t="s">
        <v>116</v>
      </c>
      <c r="D7" s="975" t="s">
        <v>116</v>
      </c>
      <c r="E7" s="975" t="s">
        <v>62</v>
      </c>
      <c r="F7" s="975"/>
      <c r="G7" s="976" t="s">
        <v>398</v>
      </c>
      <c r="H7" s="975"/>
      <c r="I7" s="975"/>
      <c r="J7" s="975"/>
      <c r="K7" s="975"/>
      <c r="L7" s="977"/>
      <c r="M7" s="978"/>
      <c r="N7" s="979"/>
      <c r="O7" s="960"/>
    </row>
    <row r="8" spans="1:15" ht="21.75" thickTop="1" thickBot="1">
      <c r="A8" s="980">
        <v>0</v>
      </c>
      <c r="B8" s="981">
        <v>0</v>
      </c>
      <c r="C8" s="981">
        <v>0</v>
      </c>
      <c r="D8" s="981">
        <v>0</v>
      </c>
      <c r="E8" s="981">
        <v>0</v>
      </c>
      <c r="F8" s="981">
        <v>0</v>
      </c>
      <c r="G8" s="981">
        <v>0</v>
      </c>
      <c r="H8" s="981">
        <v>0</v>
      </c>
      <c r="I8" s="981">
        <v>0</v>
      </c>
      <c r="J8" s="981">
        <v>0</v>
      </c>
      <c r="K8" s="981">
        <v>0</v>
      </c>
      <c r="L8" s="982" t="s">
        <v>399</v>
      </c>
      <c r="M8" s="983" t="s">
        <v>400</v>
      </c>
      <c r="N8" s="984">
        <v>1</v>
      </c>
      <c r="O8" s="950"/>
    </row>
    <row r="9" spans="1:15" ht="21.75" thickTop="1" thickBot="1">
      <c r="A9" s="980">
        <v>52000</v>
      </c>
      <c r="B9" s="981">
        <v>0</v>
      </c>
      <c r="C9" s="981">
        <v>0</v>
      </c>
      <c r="D9" s="981">
        <v>0</v>
      </c>
      <c r="E9" s="981">
        <v>0</v>
      </c>
      <c r="F9" s="981">
        <v>0</v>
      </c>
      <c r="G9" s="981">
        <v>0</v>
      </c>
      <c r="H9" s="981">
        <v>0</v>
      </c>
      <c r="I9" s="981">
        <v>52000</v>
      </c>
      <c r="J9" s="981">
        <v>0</v>
      </c>
      <c r="K9" s="981">
        <v>0</v>
      </c>
      <c r="L9" s="982" t="s">
        <v>401</v>
      </c>
      <c r="M9" s="983" t="s">
        <v>402</v>
      </c>
      <c r="N9" s="984">
        <v>2</v>
      </c>
      <c r="O9" s="950"/>
    </row>
    <row r="10" spans="1:15" ht="21.75" thickTop="1" thickBot="1">
      <c r="A10" s="980">
        <v>0</v>
      </c>
      <c r="B10" s="981">
        <v>0</v>
      </c>
      <c r="C10" s="981">
        <v>0</v>
      </c>
      <c r="D10" s="981">
        <v>0</v>
      </c>
      <c r="E10" s="981">
        <v>0</v>
      </c>
      <c r="F10" s="981">
        <v>0</v>
      </c>
      <c r="G10" s="981">
        <v>0</v>
      </c>
      <c r="H10" s="981">
        <v>0</v>
      </c>
      <c r="I10" s="981">
        <v>0</v>
      </c>
      <c r="J10" s="981">
        <v>0</v>
      </c>
      <c r="K10" s="981">
        <v>0</v>
      </c>
      <c r="L10" s="982" t="s">
        <v>403</v>
      </c>
      <c r="M10" s="983" t="s">
        <v>404</v>
      </c>
      <c r="N10" s="984">
        <v>3</v>
      </c>
      <c r="O10" s="950"/>
    </row>
    <row r="11" spans="1:15" ht="21.75" thickTop="1" thickBot="1">
      <c r="A11" s="980">
        <v>0</v>
      </c>
      <c r="B11" s="981">
        <v>0</v>
      </c>
      <c r="C11" s="981">
        <v>0</v>
      </c>
      <c r="D11" s="981">
        <v>0</v>
      </c>
      <c r="E11" s="981">
        <v>0</v>
      </c>
      <c r="F11" s="981">
        <v>0</v>
      </c>
      <c r="G11" s="981">
        <v>0</v>
      </c>
      <c r="H11" s="981">
        <v>0</v>
      </c>
      <c r="I11" s="981">
        <v>0</v>
      </c>
      <c r="J11" s="981">
        <v>0</v>
      </c>
      <c r="K11" s="981">
        <v>0</v>
      </c>
      <c r="L11" s="982" t="s">
        <v>405</v>
      </c>
      <c r="M11" s="983" t="s">
        <v>406</v>
      </c>
      <c r="N11" s="984">
        <v>4</v>
      </c>
      <c r="O11" s="950"/>
    </row>
    <row r="12" spans="1:15" ht="21.75" thickTop="1" thickBot="1">
      <c r="A12" s="980">
        <v>0</v>
      </c>
      <c r="B12" s="981">
        <v>0</v>
      </c>
      <c r="C12" s="981">
        <v>0</v>
      </c>
      <c r="D12" s="981">
        <v>0</v>
      </c>
      <c r="E12" s="981">
        <v>0</v>
      </c>
      <c r="F12" s="981">
        <v>0</v>
      </c>
      <c r="G12" s="981">
        <v>0</v>
      </c>
      <c r="H12" s="981">
        <v>0</v>
      </c>
      <c r="I12" s="981">
        <v>0</v>
      </c>
      <c r="J12" s="981">
        <v>0</v>
      </c>
      <c r="K12" s="981">
        <v>0</v>
      </c>
      <c r="L12" s="982" t="s">
        <v>407</v>
      </c>
      <c r="M12" s="983" t="s">
        <v>408</v>
      </c>
      <c r="N12" s="984">
        <v>5</v>
      </c>
      <c r="O12" s="950"/>
    </row>
    <row r="13" spans="1:15" ht="21.75" thickTop="1" thickBot="1">
      <c r="A13" s="980">
        <v>0</v>
      </c>
      <c r="B13" s="981">
        <v>0</v>
      </c>
      <c r="C13" s="981">
        <v>0</v>
      </c>
      <c r="D13" s="981">
        <v>0</v>
      </c>
      <c r="E13" s="981">
        <v>0</v>
      </c>
      <c r="F13" s="981">
        <v>0</v>
      </c>
      <c r="G13" s="981">
        <v>0</v>
      </c>
      <c r="H13" s="981">
        <v>0</v>
      </c>
      <c r="I13" s="981">
        <v>0</v>
      </c>
      <c r="J13" s="981">
        <v>0</v>
      </c>
      <c r="K13" s="981">
        <v>0</v>
      </c>
      <c r="L13" s="982" t="s">
        <v>409</v>
      </c>
      <c r="M13" s="983" t="s">
        <v>410</v>
      </c>
      <c r="N13" s="984">
        <v>6</v>
      </c>
      <c r="O13" s="950"/>
    </row>
    <row r="14" spans="1:15" ht="21.75" thickTop="1" thickBot="1">
      <c r="A14" s="980">
        <v>0</v>
      </c>
      <c r="B14" s="981">
        <v>0</v>
      </c>
      <c r="C14" s="981">
        <v>0</v>
      </c>
      <c r="D14" s="981">
        <v>0</v>
      </c>
      <c r="E14" s="981">
        <v>0</v>
      </c>
      <c r="F14" s="981">
        <v>0</v>
      </c>
      <c r="G14" s="981">
        <v>0</v>
      </c>
      <c r="H14" s="981">
        <v>0</v>
      </c>
      <c r="I14" s="981">
        <v>0</v>
      </c>
      <c r="J14" s="981">
        <v>0</v>
      </c>
      <c r="K14" s="981">
        <v>0</v>
      </c>
      <c r="L14" s="982" t="s">
        <v>411</v>
      </c>
      <c r="M14" s="983" t="s">
        <v>412</v>
      </c>
      <c r="N14" s="984">
        <v>7</v>
      </c>
      <c r="O14" s="950"/>
    </row>
    <row r="15" spans="1:15" ht="21.75" thickTop="1" thickBot="1">
      <c r="A15" s="980">
        <v>0</v>
      </c>
      <c r="B15" s="981">
        <v>0</v>
      </c>
      <c r="C15" s="981">
        <v>0</v>
      </c>
      <c r="D15" s="981">
        <v>0</v>
      </c>
      <c r="E15" s="981">
        <v>0</v>
      </c>
      <c r="F15" s="981">
        <v>0</v>
      </c>
      <c r="G15" s="981">
        <v>0</v>
      </c>
      <c r="H15" s="981">
        <v>0</v>
      </c>
      <c r="I15" s="981">
        <v>0</v>
      </c>
      <c r="J15" s="981">
        <v>0</v>
      </c>
      <c r="K15" s="981">
        <v>0</v>
      </c>
      <c r="L15" s="982" t="s">
        <v>413</v>
      </c>
      <c r="M15" s="983" t="s">
        <v>414</v>
      </c>
      <c r="N15" s="984">
        <v>8</v>
      </c>
      <c r="O15" s="950"/>
    </row>
    <row r="16" spans="1:15" ht="21.75" thickTop="1" thickBot="1">
      <c r="A16" s="980">
        <v>0</v>
      </c>
      <c r="B16" s="981">
        <v>0</v>
      </c>
      <c r="C16" s="981">
        <v>0</v>
      </c>
      <c r="D16" s="981">
        <v>0</v>
      </c>
      <c r="E16" s="981">
        <v>0</v>
      </c>
      <c r="F16" s="981">
        <v>0</v>
      </c>
      <c r="G16" s="981">
        <v>0</v>
      </c>
      <c r="H16" s="981">
        <v>0</v>
      </c>
      <c r="I16" s="981">
        <v>0</v>
      </c>
      <c r="J16" s="981">
        <v>0</v>
      </c>
      <c r="K16" s="981">
        <v>0</v>
      </c>
      <c r="L16" s="982" t="s">
        <v>415</v>
      </c>
      <c r="M16" s="983" t="s">
        <v>416</v>
      </c>
      <c r="N16" s="984">
        <v>9</v>
      </c>
      <c r="O16" s="950"/>
    </row>
    <row r="17" spans="1:15" ht="21.75" thickTop="1" thickBot="1">
      <c r="A17" s="980">
        <v>0</v>
      </c>
      <c r="B17" s="981">
        <v>0</v>
      </c>
      <c r="C17" s="981">
        <v>0</v>
      </c>
      <c r="D17" s="981">
        <v>0</v>
      </c>
      <c r="E17" s="981">
        <v>0</v>
      </c>
      <c r="F17" s="981">
        <v>0</v>
      </c>
      <c r="G17" s="981">
        <v>0</v>
      </c>
      <c r="H17" s="981">
        <v>0</v>
      </c>
      <c r="I17" s="981">
        <v>0</v>
      </c>
      <c r="J17" s="981">
        <v>0</v>
      </c>
      <c r="K17" s="981">
        <v>0</v>
      </c>
      <c r="L17" s="982" t="s">
        <v>417</v>
      </c>
      <c r="M17" s="983" t="s">
        <v>418</v>
      </c>
      <c r="N17" s="984">
        <v>10</v>
      </c>
      <c r="O17" s="950"/>
    </row>
    <row r="18" spans="1:15" ht="21.75" thickTop="1" thickBot="1">
      <c r="A18" s="980">
        <v>0</v>
      </c>
      <c r="B18" s="981">
        <v>0</v>
      </c>
      <c r="C18" s="981">
        <v>0</v>
      </c>
      <c r="D18" s="981">
        <v>0</v>
      </c>
      <c r="E18" s="981">
        <v>0</v>
      </c>
      <c r="F18" s="981">
        <v>0</v>
      </c>
      <c r="G18" s="981">
        <v>0</v>
      </c>
      <c r="H18" s="981">
        <v>0</v>
      </c>
      <c r="I18" s="981">
        <v>0</v>
      </c>
      <c r="J18" s="981">
        <v>0</v>
      </c>
      <c r="K18" s="981">
        <v>0</v>
      </c>
      <c r="L18" s="982" t="s">
        <v>419</v>
      </c>
      <c r="M18" s="983" t="s">
        <v>420</v>
      </c>
      <c r="N18" s="984">
        <v>11</v>
      </c>
      <c r="O18" s="950"/>
    </row>
    <row r="19" spans="1:15" ht="21.75" thickTop="1" thickBot="1">
      <c r="A19" s="980">
        <v>0</v>
      </c>
      <c r="B19" s="981">
        <v>0</v>
      </c>
      <c r="C19" s="981">
        <v>0</v>
      </c>
      <c r="D19" s="981">
        <v>0</v>
      </c>
      <c r="E19" s="981">
        <v>0</v>
      </c>
      <c r="F19" s="981">
        <v>0</v>
      </c>
      <c r="G19" s="981">
        <v>0</v>
      </c>
      <c r="H19" s="981">
        <v>0</v>
      </c>
      <c r="I19" s="981">
        <v>0</v>
      </c>
      <c r="J19" s="981">
        <v>0</v>
      </c>
      <c r="K19" s="981">
        <v>0</v>
      </c>
      <c r="L19" s="982" t="s">
        <v>421</v>
      </c>
      <c r="M19" s="983" t="s">
        <v>422</v>
      </c>
      <c r="N19" s="984">
        <v>12</v>
      </c>
      <c r="O19" s="950"/>
    </row>
    <row r="20" spans="1:15" ht="21.75" thickTop="1" thickBot="1">
      <c r="A20" s="980">
        <v>231447</v>
      </c>
      <c r="B20" s="981">
        <v>0</v>
      </c>
      <c r="C20" s="981">
        <v>0</v>
      </c>
      <c r="D20" s="981">
        <v>0</v>
      </c>
      <c r="E20" s="981">
        <v>0</v>
      </c>
      <c r="F20" s="981">
        <v>0</v>
      </c>
      <c r="G20" s="981">
        <v>0</v>
      </c>
      <c r="H20" s="981">
        <v>0</v>
      </c>
      <c r="I20" s="981">
        <v>44675</v>
      </c>
      <c r="J20" s="981">
        <v>186772</v>
      </c>
      <c r="K20" s="981">
        <v>0</v>
      </c>
      <c r="L20" s="982" t="s">
        <v>423</v>
      </c>
      <c r="M20" s="983" t="s">
        <v>424</v>
      </c>
      <c r="N20" s="984">
        <v>13</v>
      </c>
      <c r="O20" s="950"/>
    </row>
    <row r="21" spans="1:15" ht="21.75" thickTop="1" thickBot="1">
      <c r="A21" s="980">
        <v>0</v>
      </c>
      <c r="B21" s="981">
        <v>0</v>
      </c>
      <c r="C21" s="981">
        <v>0</v>
      </c>
      <c r="D21" s="981">
        <v>0</v>
      </c>
      <c r="E21" s="981">
        <v>0</v>
      </c>
      <c r="F21" s="981">
        <v>0</v>
      </c>
      <c r="G21" s="981">
        <v>0</v>
      </c>
      <c r="H21" s="981">
        <v>0</v>
      </c>
      <c r="I21" s="981">
        <v>0</v>
      </c>
      <c r="J21" s="981">
        <v>0</v>
      </c>
      <c r="K21" s="981">
        <v>0</v>
      </c>
      <c r="L21" s="982" t="s">
        <v>425</v>
      </c>
      <c r="M21" s="983" t="s">
        <v>426</v>
      </c>
      <c r="N21" s="984">
        <v>14</v>
      </c>
      <c r="O21" s="950"/>
    </row>
    <row r="22" spans="1:15" ht="21.75" thickTop="1" thickBot="1">
      <c r="A22" s="980">
        <v>0</v>
      </c>
      <c r="B22" s="981">
        <v>0</v>
      </c>
      <c r="C22" s="981">
        <v>0</v>
      </c>
      <c r="D22" s="981">
        <v>0</v>
      </c>
      <c r="E22" s="981">
        <v>0</v>
      </c>
      <c r="F22" s="981">
        <v>0</v>
      </c>
      <c r="G22" s="981">
        <v>0</v>
      </c>
      <c r="H22" s="981">
        <v>0</v>
      </c>
      <c r="I22" s="981">
        <v>0</v>
      </c>
      <c r="J22" s="981">
        <v>0</v>
      </c>
      <c r="K22" s="981">
        <v>0</v>
      </c>
      <c r="L22" s="982" t="s">
        <v>427</v>
      </c>
      <c r="M22" s="983" t="s">
        <v>428</v>
      </c>
      <c r="N22" s="984">
        <v>15</v>
      </c>
      <c r="O22" s="950"/>
    </row>
    <row r="23" spans="1:15" ht="21.75" thickTop="1" thickBot="1">
      <c r="A23" s="980">
        <v>0</v>
      </c>
      <c r="B23" s="981">
        <v>0</v>
      </c>
      <c r="C23" s="981">
        <v>0</v>
      </c>
      <c r="D23" s="981">
        <v>0</v>
      </c>
      <c r="E23" s="981">
        <v>0</v>
      </c>
      <c r="F23" s="981">
        <v>0</v>
      </c>
      <c r="G23" s="981">
        <v>0</v>
      </c>
      <c r="H23" s="981">
        <v>0</v>
      </c>
      <c r="I23" s="981">
        <v>0</v>
      </c>
      <c r="J23" s="981">
        <v>0</v>
      </c>
      <c r="K23" s="981">
        <v>0</v>
      </c>
      <c r="L23" s="982" t="s">
        <v>429</v>
      </c>
      <c r="M23" s="983" t="s">
        <v>430</v>
      </c>
      <c r="N23" s="984">
        <v>16</v>
      </c>
      <c r="O23" s="950"/>
    </row>
    <row r="24" spans="1:15" ht="21.75" thickTop="1" thickBot="1">
      <c r="A24" s="980">
        <v>0</v>
      </c>
      <c r="B24" s="981">
        <v>0</v>
      </c>
      <c r="C24" s="981">
        <v>0</v>
      </c>
      <c r="D24" s="981">
        <v>0</v>
      </c>
      <c r="E24" s="981">
        <v>0</v>
      </c>
      <c r="F24" s="981">
        <v>0</v>
      </c>
      <c r="G24" s="981">
        <v>0</v>
      </c>
      <c r="H24" s="981">
        <v>0</v>
      </c>
      <c r="I24" s="981">
        <v>0</v>
      </c>
      <c r="J24" s="981">
        <v>0</v>
      </c>
      <c r="K24" s="981">
        <v>0</v>
      </c>
      <c r="L24" s="982" t="s">
        <v>431</v>
      </c>
      <c r="M24" s="983" t="s">
        <v>432</v>
      </c>
      <c r="N24" s="984">
        <v>17</v>
      </c>
      <c r="O24" s="950"/>
    </row>
    <row r="25" spans="1:15" ht="21.75" thickTop="1" thickBot="1">
      <c r="A25" s="980">
        <v>104</v>
      </c>
      <c r="B25" s="981">
        <v>0</v>
      </c>
      <c r="C25" s="981">
        <v>0</v>
      </c>
      <c r="D25" s="981">
        <v>0</v>
      </c>
      <c r="E25" s="981">
        <v>104</v>
      </c>
      <c r="F25" s="981">
        <v>0</v>
      </c>
      <c r="G25" s="981">
        <v>0</v>
      </c>
      <c r="H25" s="981">
        <v>0</v>
      </c>
      <c r="I25" s="981">
        <v>0</v>
      </c>
      <c r="J25" s="981">
        <v>0</v>
      </c>
      <c r="K25" s="981">
        <v>0</v>
      </c>
      <c r="L25" s="982" t="s">
        <v>433</v>
      </c>
      <c r="M25" s="983" t="s">
        <v>72</v>
      </c>
      <c r="N25" s="984">
        <v>18</v>
      </c>
      <c r="O25" s="950"/>
    </row>
    <row r="26" spans="1:15" ht="21.75" thickTop="1" thickBot="1">
      <c r="A26" s="980">
        <v>1394</v>
      </c>
      <c r="B26" s="981">
        <v>0</v>
      </c>
      <c r="C26" s="981">
        <v>0</v>
      </c>
      <c r="D26" s="981">
        <v>0</v>
      </c>
      <c r="E26" s="981">
        <v>1394</v>
      </c>
      <c r="F26" s="981">
        <v>0</v>
      </c>
      <c r="G26" s="981">
        <v>0</v>
      </c>
      <c r="H26" s="981">
        <v>0</v>
      </c>
      <c r="I26" s="981">
        <v>0</v>
      </c>
      <c r="J26" s="981">
        <v>0</v>
      </c>
      <c r="K26" s="981">
        <v>0</v>
      </c>
      <c r="L26" s="982" t="s">
        <v>434</v>
      </c>
      <c r="M26" s="983" t="s">
        <v>435</v>
      </c>
      <c r="N26" s="984">
        <v>19</v>
      </c>
      <c r="O26" s="950"/>
    </row>
    <row r="27" spans="1:15" ht="21.75" thickTop="1" thickBot="1">
      <c r="A27" s="980">
        <v>1741</v>
      </c>
      <c r="B27" s="981">
        <v>0</v>
      </c>
      <c r="C27" s="981">
        <v>0</v>
      </c>
      <c r="D27" s="981">
        <v>0</v>
      </c>
      <c r="E27" s="981">
        <v>1741</v>
      </c>
      <c r="F27" s="981">
        <v>0</v>
      </c>
      <c r="G27" s="981">
        <v>0</v>
      </c>
      <c r="H27" s="981">
        <v>0</v>
      </c>
      <c r="I27" s="981">
        <v>0</v>
      </c>
      <c r="J27" s="981">
        <v>0</v>
      </c>
      <c r="K27" s="981">
        <v>0</v>
      </c>
      <c r="L27" s="982" t="s">
        <v>436</v>
      </c>
      <c r="M27" s="983" t="s">
        <v>437</v>
      </c>
      <c r="N27" s="984">
        <v>20</v>
      </c>
      <c r="O27" s="950"/>
    </row>
    <row r="28" spans="1:15" ht="21.75" thickTop="1" thickBot="1">
      <c r="A28" s="980">
        <v>0</v>
      </c>
      <c r="B28" s="981">
        <v>0</v>
      </c>
      <c r="C28" s="981">
        <v>0</v>
      </c>
      <c r="D28" s="981">
        <v>0</v>
      </c>
      <c r="E28" s="981">
        <v>0</v>
      </c>
      <c r="F28" s="981">
        <v>0</v>
      </c>
      <c r="G28" s="981">
        <v>0</v>
      </c>
      <c r="H28" s="981">
        <v>0</v>
      </c>
      <c r="I28" s="981">
        <v>0</v>
      </c>
      <c r="J28" s="981">
        <v>0</v>
      </c>
      <c r="K28" s="981">
        <v>0</v>
      </c>
      <c r="L28" s="982" t="s">
        <v>143</v>
      </c>
      <c r="M28" s="983" t="s">
        <v>438</v>
      </c>
      <c r="N28" s="984">
        <v>21</v>
      </c>
      <c r="O28" s="950"/>
    </row>
    <row r="29" spans="1:15" ht="21.75" thickTop="1" thickBot="1">
      <c r="A29" s="980">
        <v>1</v>
      </c>
      <c r="B29" s="981">
        <v>0</v>
      </c>
      <c r="C29" s="981">
        <v>0</v>
      </c>
      <c r="D29" s="981">
        <v>0</v>
      </c>
      <c r="E29" s="981">
        <v>1</v>
      </c>
      <c r="F29" s="981">
        <v>0</v>
      </c>
      <c r="G29" s="981">
        <v>0</v>
      </c>
      <c r="H29" s="981">
        <v>0</v>
      </c>
      <c r="I29" s="981">
        <v>0</v>
      </c>
      <c r="J29" s="981">
        <v>0</v>
      </c>
      <c r="K29" s="981">
        <v>0</v>
      </c>
      <c r="L29" s="982" t="s">
        <v>206</v>
      </c>
      <c r="M29" s="983" t="s">
        <v>439</v>
      </c>
      <c r="N29" s="984">
        <v>22</v>
      </c>
      <c r="O29" s="950"/>
    </row>
    <row r="30" spans="1:15" ht="21.75" thickTop="1" thickBot="1">
      <c r="A30" s="980">
        <v>0</v>
      </c>
      <c r="B30" s="981">
        <v>0</v>
      </c>
      <c r="C30" s="981">
        <v>0</v>
      </c>
      <c r="D30" s="981">
        <v>0</v>
      </c>
      <c r="E30" s="981">
        <v>0</v>
      </c>
      <c r="F30" s="981">
        <v>0</v>
      </c>
      <c r="G30" s="981">
        <v>0</v>
      </c>
      <c r="H30" s="981">
        <v>0</v>
      </c>
      <c r="I30" s="981">
        <v>0</v>
      </c>
      <c r="J30" s="981">
        <v>0</v>
      </c>
      <c r="K30" s="981">
        <v>0</v>
      </c>
      <c r="L30" s="982" t="s">
        <v>440</v>
      </c>
      <c r="M30" s="983" t="s">
        <v>441</v>
      </c>
      <c r="N30" s="984">
        <v>23</v>
      </c>
      <c r="O30" s="950"/>
    </row>
    <row r="31" spans="1:15" ht="21.75" thickTop="1" thickBot="1">
      <c r="A31" s="980">
        <v>341</v>
      </c>
      <c r="B31" s="981">
        <v>0</v>
      </c>
      <c r="C31" s="981">
        <v>0</v>
      </c>
      <c r="D31" s="981">
        <v>0</v>
      </c>
      <c r="E31" s="981">
        <v>341</v>
      </c>
      <c r="F31" s="981">
        <v>0</v>
      </c>
      <c r="G31" s="981">
        <v>0</v>
      </c>
      <c r="H31" s="981">
        <v>0</v>
      </c>
      <c r="I31" s="981">
        <v>0</v>
      </c>
      <c r="J31" s="981">
        <v>0</v>
      </c>
      <c r="K31" s="981">
        <v>0</v>
      </c>
      <c r="L31" s="982" t="s">
        <v>442</v>
      </c>
      <c r="M31" s="983" t="s">
        <v>443</v>
      </c>
      <c r="N31" s="984">
        <v>24</v>
      </c>
      <c r="O31" s="950"/>
    </row>
    <row r="32" spans="1:15" ht="21.75" thickTop="1" thickBot="1">
      <c r="A32" s="980">
        <v>0</v>
      </c>
      <c r="B32" s="981">
        <v>0</v>
      </c>
      <c r="C32" s="981">
        <v>0</v>
      </c>
      <c r="D32" s="981">
        <v>0</v>
      </c>
      <c r="E32" s="981">
        <v>0</v>
      </c>
      <c r="F32" s="981">
        <v>0</v>
      </c>
      <c r="G32" s="981">
        <v>0</v>
      </c>
      <c r="H32" s="981">
        <v>0</v>
      </c>
      <c r="I32" s="981">
        <v>0</v>
      </c>
      <c r="J32" s="981">
        <v>0</v>
      </c>
      <c r="K32" s="981">
        <v>0</v>
      </c>
      <c r="L32" s="982" t="s">
        <v>444</v>
      </c>
      <c r="M32" s="983" t="s">
        <v>445</v>
      </c>
      <c r="N32" s="984">
        <v>25</v>
      </c>
      <c r="O32" s="950"/>
    </row>
    <row r="33" spans="1:15" ht="21.75" thickTop="1" thickBot="1">
      <c r="A33" s="980">
        <v>0</v>
      </c>
      <c r="B33" s="981">
        <v>0</v>
      </c>
      <c r="C33" s="981">
        <v>0</v>
      </c>
      <c r="D33" s="981">
        <v>0</v>
      </c>
      <c r="E33" s="981">
        <v>0</v>
      </c>
      <c r="F33" s="981">
        <v>0</v>
      </c>
      <c r="G33" s="981">
        <v>0</v>
      </c>
      <c r="H33" s="981">
        <v>0</v>
      </c>
      <c r="I33" s="981">
        <v>0</v>
      </c>
      <c r="J33" s="981">
        <v>0</v>
      </c>
      <c r="K33" s="981">
        <v>0</v>
      </c>
      <c r="L33" s="982" t="s">
        <v>446</v>
      </c>
      <c r="M33" s="983" t="s">
        <v>447</v>
      </c>
      <c r="N33" s="984">
        <v>26</v>
      </c>
      <c r="O33" s="950"/>
    </row>
    <row r="34" spans="1:15" ht="21.75" thickTop="1" thickBot="1">
      <c r="A34" s="980">
        <v>0</v>
      </c>
      <c r="B34" s="981">
        <v>0</v>
      </c>
      <c r="C34" s="981">
        <v>0</v>
      </c>
      <c r="D34" s="981">
        <v>0</v>
      </c>
      <c r="E34" s="981">
        <v>0</v>
      </c>
      <c r="F34" s="981">
        <v>0</v>
      </c>
      <c r="G34" s="981">
        <v>0</v>
      </c>
      <c r="H34" s="981">
        <v>0</v>
      </c>
      <c r="I34" s="981">
        <v>0</v>
      </c>
      <c r="J34" s="981">
        <v>0</v>
      </c>
      <c r="K34" s="981">
        <v>0</v>
      </c>
      <c r="L34" s="982" t="s">
        <v>448</v>
      </c>
      <c r="M34" s="983" t="s">
        <v>449</v>
      </c>
      <c r="N34" s="984">
        <v>27</v>
      </c>
      <c r="O34" s="950"/>
    </row>
    <row r="35" spans="1:15" ht="21.75" thickTop="1" thickBot="1">
      <c r="A35" s="980">
        <v>0</v>
      </c>
      <c r="B35" s="981">
        <v>0</v>
      </c>
      <c r="C35" s="981">
        <v>0</v>
      </c>
      <c r="D35" s="981">
        <v>0</v>
      </c>
      <c r="E35" s="981">
        <v>0</v>
      </c>
      <c r="F35" s="981">
        <v>0</v>
      </c>
      <c r="G35" s="981">
        <v>0</v>
      </c>
      <c r="H35" s="981">
        <v>0</v>
      </c>
      <c r="I35" s="981">
        <v>0</v>
      </c>
      <c r="J35" s="981">
        <v>0</v>
      </c>
      <c r="K35" s="981">
        <v>0</v>
      </c>
      <c r="L35" s="982" t="s">
        <v>450</v>
      </c>
      <c r="M35" s="983" t="s">
        <v>451</v>
      </c>
      <c r="N35" s="984">
        <v>28</v>
      </c>
      <c r="O35" s="950"/>
    </row>
    <row r="36" spans="1:15" ht="21.75" thickTop="1" thickBot="1">
      <c r="A36" s="980">
        <v>0</v>
      </c>
      <c r="B36" s="981">
        <v>0</v>
      </c>
      <c r="C36" s="981">
        <v>0</v>
      </c>
      <c r="D36" s="981">
        <v>0</v>
      </c>
      <c r="E36" s="981">
        <v>0</v>
      </c>
      <c r="F36" s="981">
        <v>0</v>
      </c>
      <c r="G36" s="981">
        <v>0</v>
      </c>
      <c r="H36" s="981">
        <v>0</v>
      </c>
      <c r="I36" s="981">
        <v>0</v>
      </c>
      <c r="J36" s="981">
        <v>0</v>
      </c>
      <c r="K36" s="981">
        <v>0</v>
      </c>
      <c r="L36" s="982" t="s">
        <v>452</v>
      </c>
      <c r="M36" s="983" t="s">
        <v>453</v>
      </c>
      <c r="N36" s="984">
        <v>29</v>
      </c>
      <c r="O36" s="950"/>
    </row>
    <row r="37" spans="1:15" ht="21.75" thickTop="1" thickBot="1">
      <c r="A37" s="980">
        <v>0</v>
      </c>
      <c r="B37" s="981">
        <v>0</v>
      </c>
      <c r="C37" s="981">
        <v>0</v>
      </c>
      <c r="D37" s="981">
        <v>0</v>
      </c>
      <c r="E37" s="981">
        <v>0</v>
      </c>
      <c r="F37" s="981">
        <v>0</v>
      </c>
      <c r="G37" s="981">
        <v>0</v>
      </c>
      <c r="H37" s="981">
        <v>0</v>
      </c>
      <c r="I37" s="981">
        <v>0</v>
      </c>
      <c r="J37" s="981">
        <v>0</v>
      </c>
      <c r="K37" s="981">
        <v>0</v>
      </c>
      <c r="L37" s="982" t="s">
        <v>454</v>
      </c>
      <c r="M37" s="983" t="s">
        <v>455</v>
      </c>
      <c r="N37" s="984">
        <v>30</v>
      </c>
      <c r="O37" s="950"/>
    </row>
    <row r="38" spans="1:15" ht="21.75" thickTop="1" thickBot="1">
      <c r="A38" s="980">
        <v>0</v>
      </c>
      <c r="B38" s="981">
        <v>0</v>
      </c>
      <c r="C38" s="981">
        <v>0</v>
      </c>
      <c r="D38" s="981">
        <v>0</v>
      </c>
      <c r="E38" s="981">
        <v>0</v>
      </c>
      <c r="F38" s="981">
        <v>0</v>
      </c>
      <c r="G38" s="981">
        <v>0</v>
      </c>
      <c r="H38" s="981">
        <v>0</v>
      </c>
      <c r="I38" s="981">
        <v>0</v>
      </c>
      <c r="J38" s="981">
        <v>0</v>
      </c>
      <c r="K38" s="981">
        <v>0</v>
      </c>
      <c r="L38" s="982" t="s">
        <v>456</v>
      </c>
      <c r="M38" s="983" t="s">
        <v>457</v>
      </c>
      <c r="N38" s="984">
        <v>31</v>
      </c>
      <c r="O38" s="950"/>
    </row>
    <row r="39" spans="1:15" ht="21.75" thickTop="1" thickBot="1">
      <c r="A39" s="980">
        <v>0</v>
      </c>
      <c r="B39" s="981">
        <v>0</v>
      </c>
      <c r="C39" s="981">
        <v>0</v>
      </c>
      <c r="D39" s="981">
        <v>0</v>
      </c>
      <c r="E39" s="981">
        <v>0</v>
      </c>
      <c r="F39" s="981">
        <v>0</v>
      </c>
      <c r="G39" s="981">
        <v>0</v>
      </c>
      <c r="H39" s="981">
        <v>0</v>
      </c>
      <c r="I39" s="981">
        <v>0</v>
      </c>
      <c r="J39" s="981">
        <v>0</v>
      </c>
      <c r="K39" s="981">
        <v>0</v>
      </c>
      <c r="L39" s="982" t="s">
        <v>458</v>
      </c>
      <c r="M39" s="983" t="s">
        <v>459</v>
      </c>
      <c r="N39" s="984">
        <v>32</v>
      </c>
      <c r="O39" s="950"/>
    </row>
    <row r="40" spans="1:15" ht="21.75" thickTop="1" thickBot="1">
      <c r="A40" s="980">
        <v>32567</v>
      </c>
      <c r="B40" s="981">
        <v>881</v>
      </c>
      <c r="C40" s="981">
        <v>0</v>
      </c>
      <c r="D40" s="981">
        <v>0</v>
      </c>
      <c r="E40" s="981">
        <v>0</v>
      </c>
      <c r="F40" s="981">
        <v>0</v>
      </c>
      <c r="G40" s="981">
        <v>18186</v>
      </c>
      <c r="H40" s="981">
        <v>0</v>
      </c>
      <c r="I40" s="981">
        <v>13500</v>
      </c>
      <c r="J40" s="981">
        <v>0</v>
      </c>
      <c r="K40" s="981">
        <v>0</v>
      </c>
      <c r="L40" s="982" t="s">
        <v>460</v>
      </c>
      <c r="M40" s="983" t="s">
        <v>461</v>
      </c>
      <c r="N40" s="984">
        <v>33</v>
      </c>
      <c r="O40" s="950"/>
    </row>
    <row r="41" spans="1:15" ht="21.75" thickTop="1" thickBot="1">
      <c r="A41" s="980">
        <v>0</v>
      </c>
      <c r="B41" s="981">
        <v>0</v>
      </c>
      <c r="C41" s="981">
        <v>0</v>
      </c>
      <c r="D41" s="981">
        <v>0</v>
      </c>
      <c r="E41" s="981">
        <v>0</v>
      </c>
      <c r="F41" s="981">
        <v>0</v>
      </c>
      <c r="G41" s="981">
        <v>0</v>
      </c>
      <c r="H41" s="981">
        <v>0</v>
      </c>
      <c r="I41" s="981">
        <v>0</v>
      </c>
      <c r="J41" s="981">
        <v>0</v>
      </c>
      <c r="K41" s="981">
        <v>0</v>
      </c>
      <c r="L41" s="982" t="s">
        <v>462</v>
      </c>
      <c r="M41" s="983" t="s">
        <v>463</v>
      </c>
      <c r="N41" s="984">
        <v>34</v>
      </c>
      <c r="O41" s="950"/>
    </row>
    <row r="42" spans="1:15" ht="21.75" thickTop="1" thickBot="1">
      <c r="A42" s="980">
        <v>0</v>
      </c>
      <c r="B42" s="981">
        <v>0</v>
      </c>
      <c r="C42" s="981">
        <v>0</v>
      </c>
      <c r="D42" s="981">
        <v>0</v>
      </c>
      <c r="E42" s="981">
        <v>0</v>
      </c>
      <c r="F42" s="981">
        <v>0</v>
      </c>
      <c r="G42" s="981">
        <v>0</v>
      </c>
      <c r="H42" s="981">
        <v>0</v>
      </c>
      <c r="I42" s="981">
        <v>0</v>
      </c>
      <c r="J42" s="981">
        <v>0</v>
      </c>
      <c r="K42" s="981">
        <v>0</v>
      </c>
      <c r="L42" s="982" t="s">
        <v>464</v>
      </c>
      <c r="M42" s="983" t="s">
        <v>465</v>
      </c>
      <c r="N42" s="984">
        <v>35</v>
      </c>
      <c r="O42" s="950"/>
    </row>
    <row r="43" spans="1:15" ht="21.75" thickTop="1" thickBot="1">
      <c r="A43" s="980">
        <v>0</v>
      </c>
      <c r="B43" s="981">
        <v>0</v>
      </c>
      <c r="C43" s="981">
        <v>0</v>
      </c>
      <c r="D43" s="981">
        <v>0</v>
      </c>
      <c r="E43" s="981">
        <v>0</v>
      </c>
      <c r="F43" s="981">
        <v>0</v>
      </c>
      <c r="G43" s="981">
        <v>0</v>
      </c>
      <c r="H43" s="981">
        <v>0</v>
      </c>
      <c r="I43" s="981">
        <v>0</v>
      </c>
      <c r="J43" s="981">
        <v>0</v>
      </c>
      <c r="K43" s="981">
        <v>0</v>
      </c>
      <c r="L43" s="982" t="s">
        <v>466</v>
      </c>
      <c r="M43" s="983" t="s">
        <v>467</v>
      </c>
      <c r="N43" s="984">
        <v>36</v>
      </c>
      <c r="O43" s="950"/>
    </row>
    <row r="44" spans="1:15" ht="21.75" thickTop="1" thickBot="1">
      <c r="A44" s="980">
        <v>0</v>
      </c>
      <c r="B44" s="981">
        <v>0</v>
      </c>
      <c r="C44" s="981">
        <v>0</v>
      </c>
      <c r="D44" s="981">
        <v>0</v>
      </c>
      <c r="E44" s="981">
        <v>0</v>
      </c>
      <c r="F44" s="981">
        <v>0</v>
      </c>
      <c r="G44" s="981">
        <v>0</v>
      </c>
      <c r="H44" s="981">
        <v>0</v>
      </c>
      <c r="I44" s="981">
        <v>0</v>
      </c>
      <c r="J44" s="981">
        <v>0</v>
      </c>
      <c r="K44" s="981">
        <v>0</v>
      </c>
      <c r="L44" s="982" t="s">
        <v>468</v>
      </c>
      <c r="M44" s="983" t="s">
        <v>469</v>
      </c>
      <c r="N44" s="984">
        <v>37</v>
      </c>
      <c r="O44" s="950"/>
    </row>
    <row r="45" spans="1:15" ht="21.75" thickTop="1" thickBot="1">
      <c r="A45" s="980">
        <v>0</v>
      </c>
      <c r="B45" s="981">
        <v>0</v>
      </c>
      <c r="C45" s="981">
        <v>0</v>
      </c>
      <c r="D45" s="981">
        <v>0</v>
      </c>
      <c r="E45" s="981">
        <v>0</v>
      </c>
      <c r="F45" s="981">
        <v>0</v>
      </c>
      <c r="G45" s="981">
        <v>0</v>
      </c>
      <c r="H45" s="981">
        <v>0</v>
      </c>
      <c r="I45" s="981">
        <v>0</v>
      </c>
      <c r="J45" s="981">
        <v>0</v>
      </c>
      <c r="K45" s="981">
        <v>0</v>
      </c>
      <c r="L45" s="982" t="s">
        <v>470</v>
      </c>
      <c r="M45" s="983" t="s">
        <v>471</v>
      </c>
      <c r="N45" s="984">
        <v>38</v>
      </c>
      <c r="O45" s="950"/>
    </row>
    <row r="46" spans="1:15" ht="21.75" thickTop="1" thickBot="1">
      <c r="A46" s="980">
        <v>0</v>
      </c>
      <c r="B46" s="981">
        <v>0</v>
      </c>
      <c r="C46" s="981">
        <v>0</v>
      </c>
      <c r="D46" s="981">
        <v>0</v>
      </c>
      <c r="E46" s="981">
        <v>0</v>
      </c>
      <c r="F46" s="981">
        <v>0</v>
      </c>
      <c r="G46" s="981">
        <v>0</v>
      </c>
      <c r="H46" s="981">
        <v>0</v>
      </c>
      <c r="I46" s="981">
        <v>0</v>
      </c>
      <c r="J46" s="981">
        <v>0</v>
      </c>
      <c r="K46" s="981">
        <v>0</v>
      </c>
      <c r="L46" s="982" t="s">
        <v>472</v>
      </c>
      <c r="M46" s="983" t="s">
        <v>473</v>
      </c>
      <c r="N46" s="984">
        <v>39</v>
      </c>
      <c r="O46" s="950"/>
    </row>
    <row r="47" spans="1:15" ht="21.75" thickTop="1" thickBot="1">
      <c r="A47" s="980">
        <v>0</v>
      </c>
      <c r="B47" s="981">
        <v>0</v>
      </c>
      <c r="C47" s="981">
        <v>0</v>
      </c>
      <c r="D47" s="981">
        <v>0</v>
      </c>
      <c r="E47" s="981">
        <v>0</v>
      </c>
      <c r="F47" s="981">
        <v>0</v>
      </c>
      <c r="G47" s="981">
        <v>0</v>
      </c>
      <c r="H47" s="981">
        <v>0</v>
      </c>
      <c r="I47" s="981">
        <v>0</v>
      </c>
      <c r="J47" s="981">
        <v>0</v>
      </c>
      <c r="K47" s="981">
        <v>0</v>
      </c>
      <c r="L47" s="982" t="s">
        <v>474</v>
      </c>
      <c r="M47" s="983" t="s">
        <v>475</v>
      </c>
      <c r="N47" s="984">
        <v>40</v>
      </c>
      <c r="O47" s="950"/>
    </row>
    <row r="48" spans="1:15" ht="21.75" thickTop="1" thickBot="1">
      <c r="A48" s="980">
        <v>0</v>
      </c>
      <c r="B48" s="981">
        <v>0</v>
      </c>
      <c r="C48" s="981">
        <v>0</v>
      </c>
      <c r="D48" s="981">
        <v>0</v>
      </c>
      <c r="E48" s="981">
        <v>0</v>
      </c>
      <c r="F48" s="981">
        <v>0</v>
      </c>
      <c r="G48" s="981">
        <v>0</v>
      </c>
      <c r="H48" s="981">
        <v>0</v>
      </c>
      <c r="I48" s="981">
        <v>0</v>
      </c>
      <c r="J48" s="981">
        <v>0</v>
      </c>
      <c r="K48" s="981">
        <v>0</v>
      </c>
      <c r="L48" s="982" t="s">
        <v>476</v>
      </c>
      <c r="M48" s="983" t="s">
        <v>477</v>
      </c>
      <c r="N48" s="984">
        <v>41</v>
      </c>
      <c r="O48" s="950"/>
    </row>
    <row r="49" spans="1:15" ht="21.75" thickTop="1" thickBot="1">
      <c r="A49" s="980">
        <v>0</v>
      </c>
      <c r="B49" s="981">
        <v>0</v>
      </c>
      <c r="C49" s="981">
        <v>0</v>
      </c>
      <c r="D49" s="981">
        <v>0</v>
      </c>
      <c r="E49" s="981">
        <v>0</v>
      </c>
      <c r="F49" s="981">
        <v>0</v>
      </c>
      <c r="G49" s="981">
        <v>0</v>
      </c>
      <c r="H49" s="981">
        <v>0</v>
      </c>
      <c r="I49" s="981">
        <v>0</v>
      </c>
      <c r="J49" s="981">
        <v>0</v>
      </c>
      <c r="K49" s="981">
        <v>0</v>
      </c>
      <c r="L49" s="982" t="s">
        <v>478</v>
      </c>
      <c r="M49" s="983" t="s">
        <v>479</v>
      </c>
      <c r="N49" s="984">
        <v>42</v>
      </c>
      <c r="O49" s="950"/>
    </row>
    <row r="50" spans="1:15" ht="21.75" thickTop="1" thickBot="1">
      <c r="A50" s="980">
        <v>0</v>
      </c>
      <c r="B50" s="981">
        <v>0</v>
      </c>
      <c r="C50" s="981">
        <v>0</v>
      </c>
      <c r="D50" s="981">
        <v>0</v>
      </c>
      <c r="E50" s="981">
        <v>0</v>
      </c>
      <c r="F50" s="981">
        <v>0</v>
      </c>
      <c r="G50" s="981">
        <v>0</v>
      </c>
      <c r="H50" s="981">
        <v>0</v>
      </c>
      <c r="I50" s="981">
        <v>0</v>
      </c>
      <c r="J50" s="981">
        <v>0</v>
      </c>
      <c r="K50" s="981">
        <v>0</v>
      </c>
      <c r="L50" s="982" t="s">
        <v>480</v>
      </c>
      <c r="M50" s="983" t="s">
        <v>481</v>
      </c>
      <c r="N50" s="984">
        <v>43</v>
      </c>
      <c r="O50" s="950"/>
    </row>
    <row r="51" spans="1:15" ht="21.75" thickTop="1" thickBot="1">
      <c r="A51" s="980">
        <v>155</v>
      </c>
      <c r="B51" s="981">
        <v>0</v>
      </c>
      <c r="C51" s="981">
        <v>0</v>
      </c>
      <c r="D51" s="981">
        <v>0</v>
      </c>
      <c r="E51" s="981">
        <v>155</v>
      </c>
      <c r="F51" s="981">
        <v>0</v>
      </c>
      <c r="G51" s="981">
        <v>0</v>
      </c>
      <c r="H51" s="981">
        <v>0</v>
      </c>
      <c r="I51" s="981">
        <v>0</v>
      </c>
      <c r="J51" s="981">
        <v>0</v>
      </c>
      <c r="K51" s="981">
        <v>0</v>
      </c>
      <c r="L51" s="982" t="s">
        <v>482</v>
      </c>
      <c r="M51" s="983" t="s">
        <v>483</v>
      </c>
      <c r="N51" s="984">
        <v>44</v>
      </c>
      <c r="O51" s="950"/>
    </row>
    <row r="52" spans="1:15" ht="21.75" thickTop="1" thickBot="1">
      <c r="A52" s="980">
        <v>0</v>
      </c>
      <c r="B52" s="981">
        <v>0</v>
      </c>
      <c r="C52" s="981">
        <v>0</v>
      </c>
      <c r="D52" s="981">
        <v>0</v>
      </c>
      <c r="E52" s="981">
        <v>0</v>
      </c>
      <c r="F52" s="981">
        <v>0</v>
      </c>
      <c r="G52" s="981">
        <v>0</v>
      </c>
      <c r="H52" s="981">
        <v>0</v>
      </c>
      <c r="I52" s="981">
        <v>0</v>
      </c>
      <c r="J52" s="981">
        <v>0</v>
      </c>
      <c r="K52" s="981">
        <v>0</v>
      </c>
      <c r="L52" s="982" t="s">
        <v>484</v>
      </c>
      <c r="M52" s="983" t="s">
        <v>485</v>
      </c>
      <c r="N52" s="984">
        <v>45</v>
      </c>
      <c r="O52" s="950"/>
    </row>
    <row r="53" spans="1:15" ht="21.75" thickTop="1" thickBot="1">
      <c r="A53" s="980">
        <v>0</v>
      </c>
      <c r="B53" s="981">
        <v>0</v>
      </c>
      <c r="C53" s="981">
        <v>0</v>
      </c>
      <c r="D53" s="981">
        <v>0</v>
      </c>
      <c r="E53" s="981">
        <v>0</v>
      </c>
      <c r="F53" s="981">
        <v>0</v>
      </c>
      <c r="G53" s="981">
        <v>0</v>
      </c>
      <c r="H53" s="981">
        <v>0</v>
      </c>
      <c r="I53" s="981">
        <v>0</v>
      </c>
      <c r="J53" s="981">
        <v>0</v>
      </c>
      <c r="K53" s="981">
        <v>0</v>
      </c>
      <c r="L53" s="982" t="s">
        <v>486</v>
      </c>
      <c r="M53" s="983" t="s">
        <v>487</v>
      </c>
      <c r="N53" s="984">
        <v>46</v>
      </c>
      <c r="O53" s="950"/>
    </row>
    <row r="54" spans="1:15" ht="21.75" thickTop="1" thickBot="1">
      <c r="A54" s="980">
        <v>24372</v>
      </c>
      <c r="B54" s="981">
        <v>0</v>
      </c>
      <c r="C54" s="981">
        <v>0</v>
      </c>
      <c r="D54" s="981">
        <v>0</v>
      </c>
      <c r="E54" s="981">
        <v>0</v>
      </c>
      <c r="F54" s="981">
        <v>0</v>
      </c>
      <c r="G54" s="981">
        <v>2552</v>
      </c>
      <c r="H54" s="981">
        <v>0</v>
      </c>
      <c r="I54" s="981">
        <v>12320</v>
      </c>
      <c r="J54" s="981">
        <v>9500</v>
      </c>
      <c r="K54" s="981">
        <v>0</v>
      </c>
      <c r="L54" s="982" t="s">
        <v>488</v>
      </c>
      <c r="M54" s="983" t="s">
        <v>489</v>
      </c>
      <c r="N54" s="984">
        <v>47</v>
      </c>
      <c r="O54" s="950"/>
    </row>
    <row r="55" spans="1:15" ht="21.75" thickTop="1" thickBot="1">
      <c r="A55" s="980">
        <v>17</v>
      </c>
      <c r="B55" s="981">
        <v>0</v>
      </c>
      <c r="C55" s="981">
        <v>0</v>
      </c>
      <c r="D55" s="981">
        <v>0</v>
      </c>
      <c r="E55" s="981">
        <v>17</v>
      </c>
      <c r="F55" s="981">
        <v>0</v>
      </c>
      <c r="G55" s="981">
        <v>0</v>
      </c>
      <c r="H55" s="981">
        <v>0</v>
      </c>
      <c r="I55" s="981">
        <v>0</v>
      </c>
      <c r="J55" s="981">
        <v>0</v>
      </c>
      <c r="K55" s="981">
        <v>0</v>
      </c>
      <c r="L55" s="982" t="s">
        <v>490</v>
      </c>
      <c r="M55" s="983" t="s">
        <v>491</v>
      </c>
      <c r="N55" s="984">
        <v>48</v>
      </c>
      <c r="O55" s="950"/>
    </row>
    <row r="56" spans="1:15" ht="21.75" thickTop="1" thickBot="1">
      <c r="A56" s="980">
        <v>0</v>
      </c>
      <c r="B56" s="981">
        <v>0</v>
      </c>
      <c r="C56" s="981">
        <v>0</v>
      </c>
      <c r="D56" s="981">
        <v>0</v>
      </c>
      <c r="E56" s="981">
        <v>0</v>
      </c>
      <c r="F56" s="981">
        <v>0</v>
      </c>
      <c r="G56" s="981">
        <v>0</v>
      </c>
      <c r="H56" s="981">
        <v>0</v>
      </c>
      <c r="I56" s="981">
        <v>0</v>
      </c>
      <c r="J56" s="981">
        <v>0</v>
      </c>
      <c r="K56" s="981">
        <v>0</v>
      </c>
      <c r="L56" s="982" t="s">
        <v>492</v>
      </c>
      <c r="M56" s="983" t="s">
        <v>493</v>
      </c>
      <c r="N56" s="984">
        <v>49</v>
      </c>
      <c r="O56" s="950"/>
    </row>
    <row r="57" spans="1:15" ht="21.75" thickTop="1" thickBot="1">
      <c r="A57" s="980">
        <v>0</v>
      </c>
      <c r="B57" s="981">
        <v>0</v>
      </c>
      <c r="C57" s="981">
        <v>0</v>
      </c>
      <c r="D57" s="981">
        <v>0</v>
      </c>
      <c r="E57" s="981">
        <v>0</v>
      </c>
      <c r="F57" s="981">
        <v>0</v>
      </c>
      <c r="G57" s="981">
        <v>0</v>
      </c>
      <c r="H57" s="981">
        <v>0</v>
      </c>
      <c r="I57" s="981">
        <v>0</v>
      </c>
      <c r="J57" s="981">
        <v>0</v>
      </c>
      <c r="K57" s="981">
        <v>0</v>
      </c>
      <c r="L57" s="982" t="s">
        <v>494</v>
      </c>
      <c r="M57" s="983" t="s">
        <v>495</v>
      </c>
      <c r="N57" s="984">
        <v>50</v>
      </c>
      <c r="O57" s="950"/>
    </row>
    <row r="58" spans="1:15" ht="21.75" thickTop="1" thickBot="1">
      <c r="A58" s="980">
        <v>0</v>
      </c>
      <c r="B58" s="981">
        <v>0</v>
      </c>
      <c r="C58" s="981">
        <v>0</v>
      </c>
      <c r="D58" s="981">
        <v>0</v>
      </c>
      <c r="E58" s="981">
        <v>0</v>
      </c>
      <c r="F58" s="981">
        <v>0</v>
      </c>
      <c r="G58" s="981">
        <v>0</v>
      </c>
      <c r="H58" s="981">
        <v>0</v>
      </c>
      <c r="I58" s="981">
        <v>0</v>
      </c>
      <c r="J58" s="981">
        <v>0</v>
      </c>
      <c r="K58" s="981">
        <v>0</v>
      </c>
      <c r="L58" s="982" t="s">
        <v>496</v>
      </c>
      <c r="M58" s="983" t="s">
        <v>497</v>
      </c>
      <c r="N58" s="984">
        <v>51</v>
      </c>
      <c r="O58" s="950"/>
    </row>
    <row r="59" spans="1:15" ht="21.75" thickTop="1" thickBot="1">
      <c r="A59" s="980">
        <v>0</v>
      </c>
      <c r="B59" s="981">
        <v>0</v>
      </c>
      <c r="C59" s="981">
        <v>0</v>
      </c>
      <c r="D59" s="981">
        <v>0</v>
      </c>
      <c r="E59" s="981">
        <v>0</v>
      </c>
      <c r="F59" s="981">
        <v>0</v>
      </c>
      <c r="G59" s="981">
        <v>0</v>
      </c>
      <c r="H59" s="981">
        <v>0</v>
      </c>
      <c r="I59" s="981">
        <v>0</v>
      </c>
      <c r="J59" s="981">
        <v>0</v>
      </c>
      <c r="K59" s="981">
        <v>0</v>
      </c>
      <c r="L59" s="982" t="s">
        <v>498</v>
      </c>
      <c r="M59" s="983" t="s">
        <v>499</v>
      </c>
      <c r="N59" s="984">
        <v>52</v>
      </c>
      <c r="O59" s="950"/>
    </row>
    <row r="60" spans="1:15" ht="21.75" thickTop="1" thickBot="1">
      <c r="A60" s="980">
        <v>0</v>
      </c>
      <c r="B60" s="981">
        <v>0</v>
      </c>
      <c r="C60" s="981">
        <v>0</v>
      </c>
      <c r="D60" s="981">
        <v>0</v>
      </c>
      <c r="E60" s="981">
        <v>0</v>
      </c>
      <c r="F60" s="981">
        <v>0</v>
      </c>
      <c r="G60" s="981">
        <v>0</v>
      </c>
      <c r="H60" s="981">
        <v>0</v>
      </c>
      <c r="I60" s="981">
        <v>0</v>
      </c>
      <c r="J60" s="981">
        <v>0</v>
      </c>
      <c r="K60" s="981">
        <v>0</v>
      </c>
      <c r="L60" s="982" t="s">
        <v>500</v>
      </c>
      <c r="M60" s="983" t="s">
        <v>501</v>
      </c>
      <c r="N60" s="984">
        <v>53</v>
      </c>
      <c r="O60" s="950"/>
    </row>
    <row r="61" spans="1:15" ht="21.75" thickTop="1" thickBot="1">
      <c r="A61" s="980">
        <v>0</v>
      </c>
      <c r="B61" s="981">
        <v>0</v>
      </c>
      <c r="C61" s="981">
        <v>0</v>
      </c>
      <c r="D61" s="981">
        <v>0</v>
      </c>
      <c r="E61" s="981">
        <v>0</v>
      </c>
      <c r="F61" s="981">
        <v>0</v>
      </c>
      <c r="G61" s="981">
        <v>0</v>
      </c>
      <c r="H61" s="981">
        <v>0</v>
      </c>
      <c r="I61" s="981">
        <v>0</v>
      </c>
      <c r="J61" s="981">
        <v>0</v>
      </c>
      <c r="K61" s="981">
        <v>0</v>
      </c>
      <c r="L61" s="982" t="s">
        <v>502</v>
      </c>
      <c r="M61" s="983" t="s">
        <v>503</v>
      </c>
      <c r="N61" s="984">
        <v>54</v>
      </c>
      <c r="O61" s="950"/>
    </row>
    <row r="62" spans="1:15" ht="21.75" thickTop="1" thickBot="1">
      <c r="A62" s="980">
        <v>0</v>
      </c>
      <c r="B62" s="981">
        <v>0</v>
      </c>
      <c r="C62" s="981">
        <v>0</v>
      </c>
      <c r="D62" s="981">
        <v>0</v>
      </c>
      <c r="E62" s="981">
        <v>0</v>
      </c>
      <c r="F62" s="981">
        <v>0</v>
      </c>
      <c r="G62" s="981">
        <v>0</v>
      </c>
      <c r="H62" s="981">
        <v>0</v>
      </c>
      <c r="I62" s="981">
        <v>0</v>
      </c>
      <c r="J62" s="981">
        <v>0</v>
      </c>
      <c r="K62" s="981">
        <v>0</v>
      </c>
      <c r="L62" s="982" t="s">
        <v>504</v>
      </c>
      <c r="M62" s="983" t="s">
        <v>505</v>
      </c>
      <c r="N62" s="984">
        <v>55</v>
      </c>
      <c r="O62" s="950"/>
    </row>
    <row r="63" spans="1:15" ht="21.75" thickTop="1" thickBot="1">
      <c r="A63" s="980">
        <v>0</v>
      </c>
      <c r="B63" s="981">
        <v>0</v>
      </c>
      <c r="C63" s="981">
        <v>0</v>
      </c>
      <c r="D63" s="981">
        <v>0</v>
      </c>
      <c r="E63" s="981">
        <v>0</v>
      </c>
      <c r="F63" s="981">
        <v>0</v>
      </c>
      <c r="G63" s="981">
        <v>0</v>
      </c>
      <c r="H63" s="981">
        <v>0</v>
      </c>
      <c r="I63" s="981">
        <v>0</v>
      </c>
      <c r="J63" s="981">
        <v>0</v>
      </c>
      <c r="K63" s="981">
        <v>0</v>
      </c>
      <c r="L63" s="982" t="s">
        <v>506</v>
      </c>
      <c r="M63" s="983" t="s">
        <v>507</v>
      </c>
      <c r="N63" s="984">
        <v>56</v>
      </c>
      <c r="O63" s="950"/>
    </row>
    <row r="64" spans="1:15" ht="21.75" thickTop="1" thickBot="1">
      <c r="A64" s="980">
        <v>0</v>
      </c>
      <c r="B64" s="981">
        <v>0</v>
      </c>
      <c r="C64" s="981">
        <v>0</v>
      </c>
      <c r="D64" s="981">
        <v>0</v>
      </c>
      <c r="E64" s="981">
        <v>0</v>
      </c>
      <c r="F64" s="981">
        <v>0</v>
      </c>
      <c r="G64" s="981">
        <v>0</v>
      </c>
      <c r="H64" s="981">
        <v>0</v>
      </c>
      <c r="I64" s="981">
        <v>0</v>
      </c>
      <c r="J64" s="981">
        <v>0</v>
      </c>
      <c r="K64" s="981">
        <v>0</v>
      </c>
      <c r="L64" s="982" t="s">
        <v>508</v>
      </c>
      <c r="M64" s="983" t="s">
        <v>509</v>
      </c>
      <c r="N64" s="984">
        <v>57</v>
      </c>
      <c r="O64" s="950"/>
    </row>
    <row r="65" spans="1:15" ht="21.75" thickTop="1" thickBot="1">
      <c r="A65" s="980">
        <v>0</v>
      </c>
      <c r="B65" s="981">
        <v>0</v>
      </c>
      <c r="C65" s="981">
        <v>0</v>
      </c>
      <c r="D65" s="981">
        <v>0</v>
      </c>
      <c r="E65" s="981">
        <v>0</v>
      </c>
      <c r="F65" s="981">
        <v>0</v>
      </c>
      <c r="G65" s="981">
        <v>0</v>
      </c>
      <c r="H65" s="981">
        <v>0</v>
      </c>
      <c r="I65" s="981">
        <v>0</v>
      </c>
      <c r="J65" s="981">
        <v>0</v>
      </c>
      <c r="K65" s="981">
        <v>0</v>
      </c>
      <c r="L65" s="982" t="s">
        <v>510</v>
      </c>
      <c r="M65" s="983" t="s">
        <v>511</v>
      </c>
      <c r="N65" s="984">
        <v>58</v>
      </c>
      <c r="O65" s="950"/>
    </row>
    <row r="66" spans="1:15" ht="21.75" thickTop="1" thickBot="1">
      <c r="A66" s="980">
        <v>0</v>
      </c>
      <c r="B66" s="981">
        <v>0</v>
      </c>
      <c r="C66" s="981">
        <v>0</v>
      </c>
      <c r="D66" s="981">
        <v>0</v>
      </c>
      <c r="E66" s="981">
        <v>0</v>
      </c>
      <c r="F66" s="981">
        <v>0</v>
      </c>
      <c r="G66" s="981">
        <v>0</v>
      </c>
      <c r="H66" s="981">
        <v>0</v>
      </c>
      <c r="I66" s="981">
        <v>0</v>
      </c>
      <c r="J66" s="981">
        <v>0</v>
      </c>
      <c r="K66" s="981">
        <v>0</v>
      </c>
      <c r="L66" s="982" t="s">
        <v>512</v>
      </c>
      <c r="M66" s="983" t="s">
        <v>513</v>
      </c>
      <c r="N66" s="984">
        <v>59</v>
      </c>
      <c r="O66" s="950"/>
    </row>
    <row r="67" spans="1:15" ht="21.75" thickTop="1" thickBot="1">
      <c r="A67" s="980">
        <v>0</v>
      </c>
      <c r="B67" s="981">
        <v>0</v>
      </c>
      <c r="C67" s="981">
        <v>0</v>
      </c>
      <c r="D67" s="981">
        <v>0</v>
      </c>
      <c r="E67" s="981">
        <v>0</v>
      </c>
      <c r="F67" s="981">
        <v>0</v>
      </c>
      <c r="G67" s="981">
        <v>0</v>
      </c>
      <c r="H67" s="981">
        <v>0</v>
      </c>
      <c r="I67" s="981">
        <v>0</v>
      </c>
      <c r="J67" s="981">
        <v>0</v>
      </c>
      <c r="K67" s="981">
        <v>0</v>
      </c>
      <c r="L67" s="982" t="s">
        <v>514</v>
      </c>
      <c r="M67" s="983" t="s">
        <v>515</v>
      </c>
      <c r="N67" s="984">
        <v>60</v>
      </c>
      <c r="O67" s="950"/>
    </row>
    <row r="68" spans="1:15" ht="21.75" thickTop="1" thickBot="1">
      <c r="A68" s="980">
        <v>0</v>
      </c>
      <c r="B68" s="981">
        <v>0</v>
      </c>
      <c r="C68" s="981">
        <v>0</v>
      </c>
      <c r="D68" s="981">
        <v>0</v>
      </c>
      <c r="E68" s="981">
        <v>0</v>
      </c>
      <c r="F68" s="981">
        <v>0</v>
      </c>
      <c r="G68" s="981">
        <v>0</v>
      </c>
      <c r="H68" s="981">
        <v>0</v>
      </c>
      <c r="I68" s="981">
        <v>0</v>
      </c>
      <c r="J68" s="981">
        <v>0</v>
      </c>
      <c r="K68" s="981">
        <v>0</v>
      </c>
      <c r="L68" s="982" t="s">
        <v>516</v>
      </c>
      <c r="M68" s="983" t="s">
        <v>517</v>
      </c>
      <c r="N68" s="984">
        <v>61</v>
      </c>
      <c r="O68" s="950"/>
    </row>
    <row r="69" spans="1:15" ht="21.75" thickTop="1" thickBot="1">
      <c r="A69" s="980">
        <v>0</v>
      </c>
      <c r="B69" s="981">
        <v>0</v>
      </c>
      <c r="C69" s="981">
        <v>0</v>
      </c>
      <c r="D69" s="981">
        <v>0</v>
      </c>
      <c r="E69" s="981">
        <v>0</v>
      </c>
      <c r="F69" s="981">
        <v>0</v>
      </c>
      <c r="G69" s="981">
        <v>0</v>
      </c>
      <c r="H69" s="981">
        <v>0</v>
      </c>
      <c r="I69" s="981">
        <v>0</v>
      </c>
      <c r="J69" s="981">
        <v>0</v>
      </c>
      <c r="K69" s="985">
        <v>0</v>
      </c>
      <c r="L69" s="982" t="s">
        <v>518</v>
      </c>
      <c r="M69" s="983" t="s">
        <v>519</v>
      </c>
      <c r="N69" s="984">
        <v>62</v>
      </c>
      <c r="O69" s="950"/>
    </row>
    <row r="70" spans="1:15" ht="21.75" thickTop="1" thickBot="1">
      <c r="A70" s="980">
        <v>0</v>
      </c>
      <c r="B70" s="981">
        <v>0</v>
      </c>
      <c r="C70" s="981">
        <v>0</v>
      </c>
      <c r="D70" s="981">
        <v>0</v>
      </c>
      <c r="E70" s="981">
        <v>0</v>
      </c>
      <c r="F70" s="981">
        <v>0</v>
      </c>
      <c r="G70" s="981">
        <v>0</v>
      </c>
      <c r="H70" s="981">
        <v>0</v>
      </c>
      <c r="I70" s="981">
        <v>0</v>
      </c>
      <c r="J70" s="981">
        <v>0</v>
      </c>
      <c r="K70" s="985">
        <v>0</v>
      </c>
      <c r="L70" s="982" t="s">
        <v>520</v>
      </c>
      <c r="M70" s="983" t="s">
        <v>521</v>
      </c>
      <c r="N70" s="984">
        <v>63</v>
      </c>
      <c r="O70" s="950"/>
    </row>
    <row r="71" spans="1:15" ht="21.75" thickTop="1" thickBot="1">
      <c r="A71" s="980">
        <v>7668</v>
      </c>
      <c r="B71" s="981">
        <v>0</v>
      </c>
      <c r="C71" s="981">
        <v>0</v>
      </c>
      <c r="D71" s="981">
        <v>0</v>
      </c>
      <c r="E71" s="981">
        <v>0</v>
      </c>
      <c r="F71" s="981">
        <v>0</v>
      </c>
      <c r="G71" s="981">
        <v>0</v>
      </c>
      <c r="H71" s="981">
        <v>0</v>
      </c>
      <c r="I71" s="981">
        <v>0</v>
      </c>
      <c r="J71" s="981">
        <v>7668</v>
      </c>
      <c r="K71" s="985">
        <v>0</v>
      </c>
      <c r="L71" s="982" t="s">
        <v>522</v>
      </c>
      <c r="M71" s="983" t="s">
        <v>523</v>
      </c>
      <c r="N71" s="984">
        <v>64</v>
      </c>
      <c r="O71" s="950"/>
    </row>
    <row r="72" spans="1:15" ht="21.75" thickTop="1" thickBot="1">
      <c r="A72" s="980">
        <v>0</v>
      </c>
      <c r="B72" s="981">
        <v>0</v>
      </c>
      <c r="C72" s="981">
        <v>0</v>
      </c>
      <c r="D72" s="981">
        <v>0</v>
      </c>
      <c r="E72" s="981">
        <v>0</v>
      </c>
      <c r="F72" s="981">
        <v>0</v>
      </c>
      <c r="G72" s="981">
        <v>0</v>
      </c>
      <c r="H72" s="981">
        <v>0</v>
      </c>
      <c r="I72" s="981">
        <v>0</v>
      </c>
      <c r="J72" s="981">
        <v>0</v>
      </c>
      <c r="K72" s="985">
        <v>0</v>
      </c>
      <c r="L72" s="982" t="s">
        <v>524</v>
      </c>
      <c r="M72" s="983" t="s">
        <v>525</v>
      </c>
      <c r="N72" s="984">
        <v>65</v>
      </c>
      <c r="O72" s="950"/>
    </row>
    <row r="73" spans="1:15" ht="21.75" thickTop="1" thickBot="1">
      <c r="A73" s="980">
        <v>0</v>
      </c>
      <c r="B73" s="981">
        <v>0</v>
      </c>
      <c r="C73" s="981">
        <v>0</v>
      </c>
      <c r="D73" s="981">
        <v>0</v>
      </c>
      <c r="E73" s="981">
        <v>0</v>
      </c>
      <c r="F73" s="981">
        <v>0</v>
      </c>
      <c r="G73" s="981">
        <v>0</v>
      </c>
      <c r="H73" s="981">
        <v>0</v>
      </c>
      <c r="I73" s="981">
        <v>0</v>
      </c>
      <c r="J73" s="981">
        <v>0</v>
      </c>
      <c r="K73" s="985">
        <v>0</v>
      </c>
      <c r="L73" s="982" t="s">
        <v>526</v>
      </c>
      <c r="M73" s="983" t="s">
        <v>527</v>
      </c>
      <c r="N73" s="984">
        <v>66</v>
      </c>
      <c r="O73" s="950"/>
    </row>
    <row r="74" spans="1:15" ht="21.75" thickTop="1" thickBot="1">
      <c r="A74" s="980">
        <v>0</v>
      </c>
      <c r="B74" s="981">
        <v>0</v>
      </c>
      <c r="C74" s="981">
        <v>0</v>
      </c>
      <c r="D74" s="981">
        <v>0</v>
      </c>
      <c r="E74" s="981">
        <v>0</v>
      </c>
      <c r="F74" s="981">
        <v>0</v>
      </c>
      <c r="G74" s="981">
        <v>0</v>
      </c>
      <c r="H74" s="981">
        <v>0</v>
      </c>
      <c r="I74" s="981">
        <v>0</v>
      </c>
      <c r="J74" s="981">
        <v>0</v>
      </c>
      <c r="K74" s="985">
        <v>0</v>
      </c>
      <c r="L74" s="982" t="s">
        <v>144</v>
      </c>
      <c r="M74" s="983" t="s">
        <v>528</v>
      </c>
      <c r="N74" s="984">
        <v>67</v>
      </c>
      <c r="O74" s="950"/>
    </row>
    <row r="75" spans="1:15" ht="21.75" thickTop="1" thickBot="1">
      <c r="A75" s="980">
        <v>0</v>
      </c>
      <c r="B75" s="981">
        <v>0</v>
      </c>
      <c r="C75" s="981">
        <v>0</v>
      </c>
      <c r="D75" s="981">
        <v>0</v>
      </c>
      <c r="E75" s="981">
        <v>0</v>
      </c>
      <c r="F75" s="981">
        <v>0</v>
      </c>
      <c r="G75" s="981">
        <v>0</v>
      </c>
      <c r="H75" s="981">
        <v>0</v>
      </c>
      <c r="I75" s="981">
        <v>0</v>
      </c>
      <c r="J75" s="981">
        <v>0</v>
      </c>
      <c r="K75" s="985">
        <v>0</v>
      </c>
      <c r="L75" s="982" t="s">
        <v>117</v>
      </c>
      <c r="M75" s="983" t="s">
        <v>529</v>
      </c>
      <c r="N75" s="984">
        <v>68</v>
      </c>
      <c r="O75" s="950"/>
    </row>
    <row r="76" spans="1:15" ht="21.75" thickTop="1" thickBot="1">
      <c r="A76" s="980">
        <v>3147</v>
      </c>
      <c r="B76" s="981">
        <v>0</v>
      </c>
      <c r="C76" s="981">
        <v>0</v>
      </c>
      <c r="D76" s="981">
        <v>0</v>
      </c>
      <c r="E76" s="981">
        <v>94</v>
      </c>
      <c r="F76" s="981">
        <v>0</v>
      </c>
      <c r="G76" s="981">
        <v>3053</v>
      </c>
      <c r="H76" s="981">
        <v>0</v>
      </c>
      <c r="I76" s="981">
        <v>0</v>
      </c>
      <c r="J76" s="981">
        <v>0</v>
      </c>
      <c r="K76" s="985">
        <v>0</v>
      </c>
      <c r="L76" s="982" t="s">
        <v>530</v>
      </c>
      <c r="M76" s="983" t="s">
        <v>531</v>
      </c>
      <c r="N76" s="984">
        <v>69</v>
      </c>
      <c r="O76" s="950"/>
    </row>
    <row r="77" spans="1:15" ht="21.75" thickTop="1" thickBot="1">
      <c r="A77" s="980">
        <v>0</v>
      </c>
      <c r="B77" s="981">
        <v>0</v>
      </c>
      <c r="C77" s="981">
        <v>0</v>
      </c>
      <c r="D77" s="981">
        <v>0</v>
      </c>
      <c r="E77" s="981">
        <v>0</v>
      </c>
      <c r="F77" s="981">
        <v>0</v>
      </c>
      <c r="G77" s="981">
        <v>0</v>
      </c>
      <c r="H77" s="981">
        <v>0</v>
      </c>
      <c r="I77" s="981">
        <v>0</v>
      </c>
      <c r="J77" s="981">
        <v>0</v>
      </c>
      <c r="K77" s="985">
        <v>0</v>
      </c>
      <c r="L77" s="982" t="s">
        <v>532</v>
      </c>
      <c r="M77" s="983" t="s">
        <v>533</v>
      </c>
      <c r="N77" s="984">
        <v>70</v>
      </c>
      <c r="O77" s="950"/>
    </row>
    <row r="78" spans="1:15" ht="21.75" thickTop="1" thickBot="1">
      <c r="A78" s="980">
        <v>0</v>
      </c>
      <c r="B78" s="981">
        <v>0</v>
      </c>
      <c r="C78" s="981">
        <v>0</v>
      </c>
      <c r="D78" s="981">
        <v>0</v>
      </c>
      <c r="E78" s="981">
        <v>0</v>
      </c>
      <c r="F78" s="981">
        <v>0</v>
      </c>
      <c r="G78" s="981">
        <v>0</v>
      </c>
      <c r="H78" s="981">
        <v>0</v>
      </c>
      <c r="I78" s="981">
        <v>0</v>
      </c>
      <c r="J78" s="981">
        <v>0</v>
      </c>
      <c r="K78" s="985">
        <v>0</v>
      </c>
      <c r="L78" s="982" t="s">
        <v>534</v>
      </c>
      <c r="M78" s="983" t="s">
        <v>535</v>
      </c>
      <c r="N78" s="984">
        <v>71</v>
      </c>
      <c r="O78" s="950"/>
    </row>
    <row r="79" spans="1:15" ht="24" thickTop="1" thickBot="1">
      <c r="A79" s="980">
        <v>0</v>
      </c>
      <c r="B79" s="986">
        <v>0</v>
      </c>
      <c r="C79" s="986">
        <v>0</v>
      </c>
      <c r="D79" s="986">
        <v>0</v>
      </c>
      <c r="E79" s="986">
        <v>0</v>
      </c>
      <c r="F79" s="986">
        <v>0</v>
      </c>
      <c r="G79" s="986">
        <v>0</v>
      </c>
      <c r="H79" s="986">
        <v>0</v>
      </c>
      <c r="I79" s="986">
        <v>0</v>
      </c>
      <c r="J79" s="986">
        <v>0</v>
      </c>
      <c r="K79" s="987">
        <v>0</v>
      </c>
      <c r="L79" s="982" t="s">
        <v>536</v>
      </c>
      <c r="M79" s="983" t="s">
        <v>537</v>
      </c>
      <c r="N79" s="988">
        <v>72</v>
      </c>
      <c r="O79" s="950"/>
    </row>
    <row r="80" spans="1:15" ht="24" thickTop="1" thickBot="1">
      <c r="A80" s="980">
        <v>2</v>
      </c>
      <c r="B80" s="986">
        <v>0</v>
      </c>
      <c r="C80" s="986">
        <v>0</v>
      </c>
      <c r="D80" s="986">
        <v>0</v>
      </c>
      <c r="E80" s="986">
        <v>2</v>
      </c>
      <c r="F80" s="986">
        <v>0</v>
      </c>
      <c r="G80" s="986">
        <v>0</v>
      </c>
      <c r="H80" s="986">
        <v>0</v>
      </c>
      <c r="I80" s="986">
        <v>0</v>
      </c>
      <c r="J80" s="986">
        <v>0</v>
      </c>
      <c r="K80" s="986">
        <v>0</v>
      </c>
      <c r="L80" s="982" t="s">
        <v>78</v>
      </c>
      <c r="M80" s="989" t="s">
        <v>77</v>
      </c>
      <c r="N80" s="988">
        <v>73</v>
      </c>
      <c r="O80" s="950"/>
    </row>
    <row r="81" spans="1:15" ht="24.75" thickTop="1" thickBot="1">
      <c r="A81" s="990">
        <v>354956</v>
      </c>
      <c r="B81" s="990">
        <v>881</v>
      </c>
      <c r="C81" s="990">
        <v>0</v>
      </c>
      <c r="D81" s="990">
        <v>0</v>
      </c>
      <c r="E81" s="990">
        <v>3849</v>
      </c>
      <c r="F81" s="990">
        <v>0</v>
      </c>
      <c r="G81" s="990">
        <v>23791</v>
      </c>
      <c r="H81" s="990">
        <v>0</v>
      </c>
      <c r="I81" s="990">
        <v>122495</v>
      </c>
      <c r="J81" s="990">
        <v>203940</v>
      </c>
      <c r="K81" s="990">
        <v>0</v>
      </c>
      <c r="L81" s="991" t="s">
        <v>25</v>
      </c>
      <c r="M81" s="992" t="s">
        <v>17</v>
      </c>
      <c r="N81" s="988"/>
      <c r="O81" s="950"/>
    </row>
    <row r="82" spans="1:15" ht="13.5" thickTop="1">
      <c r="A82" s="950"/>
      <c r="B82" s="950"/>
      <c r="C82" s="950"/>
      <c r="D82" s="950"/>
      <c r="E82" s="950"/>
      <c r="F82" s="950"/>
      <c r="G82" s="950"/>
      <c r="H82" s="950"/>
      <c r="I82" s="950"/>
      <c r="J82" s="950"/>
      <c r="K82" s="950"/>
      <c r="L82" s="950"/>
      <c r="M82" s="950"/>
      <c r="N82" s="950"/>
    </row>
  </sheetData>
  <pageMargins left="0.16826923076923078" right="0.1201923076923077" top="0.55118110236220474" bottom="0" header="0.23622047244094491" footer="0"/>
  <pageSetup paperSize="9" scale="45" fitToWidth="2" orientation="portrait" horizontalDpi="300" verticalDpi="300" r:id="rId1"/>
  <headerFooter alignWithMargins="0">
    <oddHeader>&amp;C&amp;A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ورقة12"/>
  <dimension ref="C1:N36"/>
  <sheetViews>
    <sheetView showGridLines="0" zoomScale="50" zoomScaleNormal="50" workbookViewId="0">
      <selection activeCell="K18" sqref="K18"/>
    </sheetView>
  </sheetViews>
  <sheetFormatPr defaultRowHeight="12.75"/>
  <cols>
    <col min="1" max="1" width="9.140625" style="36"/>
    <col min="2" max="2" width="2" style="36" customWidth="1"/>
    <col min="3" max="3" width="18.7109375" style="36" customWidth="1"/>
    <col min="4" max="4" width="20.7109375" style="36" customWidth="1"/>
    <col min="5" max="5" width="19.28515625" style="36" customWidth="1"/>
    <col min="6" max="6" width="20.140625" style="36" customWidth="1"/>
    <col min="7" max="7" width="19.140625" style="36" customWidth="1"/>
    <col min="8" max="8" width="18.28515625" style="36" customWidth="1"/>
    <col min="9" max="9" width="16.7109375" style="36" customWidth="1"/>
    <col min="10" max="10" width="20.42578125" style="36" customWidth="1"/>
    <col min="11" max="11" width="26.85546875" style="36" customWidth="1"/>
    <col min="12" max="12" width="19.5703125" style="36" customWidth="1"/>
    <col min="13" max="13" width="9.7109375" style="36" customWidth="1"/>
    <col min="14" max="14" width="12.7109375" style="36" customWidth="1"/>
    <col min="15" max="16384" width="9.140625" style="36"/>
  </cols>
  <sheetData>
    <row r="1" spans="3:14" ht="20.25">
      <c r="D1" s="692" t="s">
        <v>348</v>
      </c>
      <c r="E1" s="105"/>
      <c r="F1" s="105"/>
      <c r="G1" s="105"/>
      <c r="H1" s="105"/>
      <c r="I1" s="105"/>
      <c r="J1" s="105"/>
      <c r="K1" s="105"/>
      <c r="L1" s="693"/>
    </row>
    <row r="2" spans="3:14" ht="18.75">
      <c r="D2" s="694" t="s">
        <v>225</v>
      </c>
      <c r="E2" s="105"/>
      <c r="F2" s="105"/>
      <c r="G2" s="104"/>
      <c r="H2" s="105"/>
      <c r="I2" s="105"/>
      <c r="J2" s="105"/>
      <c r="K2" s="105"/>
      <c r="L2" s="105"/>
    </row>
    <row r="3" spans="3:14" ht="19.5" thickBot="1">
      <c r="C3" s="695" t="s">
        <v>349</v>
      </c>
      <c r="D3" s="106"/>
      <c r="E3" s="106"/>
      <c r="F3" s="106"/>
      <c r="G3" s="107"/>
      <c r="H3" s="106"/>
      <c r="I3" s="106"/>
      <c r="J3" s="106"/>
      <c r="K3" s="106"/>
      <c r="L3" s="106"/>
    </row>
    <row r="4" spans="3:14" s="98" customFormat="1" ht="16.5" thickTop="1">
      <c r="C4" s="463" t="s">
        <v>224</v>
      </c>
      <c r="D4" s="464"/>
      <c r="E4" s="464"/>
      <c r="F4" s="464"/>
      <c r="G4" s="465" t="s">
        <v>223</v>
      </c>
      <c r="H4" s="486"/>
      <c r="I4" s="465" t="s">
        <v>222</v>
      </c>
      <c r="J4" s="458" t="s">
        <v>221</v>
      </c>
      <c r="K4" s="459" t="s">
        <v>220</v>
      </c>
      <c r="L4" s="460"/>
    </row>
    <row r="5" spans="3:14" s="98" customFormat="1" ht="20.25">
      <c r="C5" s="466" t="s">
        <v>17</v>
      </c>
      <c r="D5" s="483" t="s">
        <v>94</v>
      </c>
      <c r="E5" s="476" t="s">
        <v>278</v>
      </c>
      <c r="F5" s="476" t="s">
        <v>94</v>
      </c>
      <c r="G5" s="476" t="s">
        <v>89</v>
      </c>
      <c r="H5" s="480" t="s">
        <v>95</v>
      </c>
      <c r="I5" s="476" t="s">
        <v>96</v>
      </c>
      <c r="J5" s="476" t="s">
        <v>91</v>
      </c>
      <c r="K5" s="473" t="s">
        <v>89</v>
      </c>
      <c r="L5" s="457" t="s">
        <v>12</v>
      </c>
    </row>
    <row r="6" spans="3:14" s="98" customFormat="1" ht="15.75">
      <c r="C6" s="461"/>
      <c r="D6" s="484"/>
      <c r="E6" s="477" t="s">
        <v>86</v>
      </c>
      <c r="F6" s="479"/>
      <c r="G6" s="477" t="s">
        <v>86</v>
      </c>
      <c r="H6" s="481"/>
      <c r="I6" s="477" t="s">
        <v>87</v>
      </c>
      <c r="J6" s="477" t="s">
        <v>81</v>
      </c>
      <c r="K6" s="474" t="s">
        <v>92</v>
      </c>
      <c r="L6" s="229"/>
    </row>
    <row r="7" spans="3:14" s="98" customFormat="1" ht="16.5" thickBot="1">
      <c r="C7" s="232" t="s">
        <v>25</v>
      </c>
      <c r="D7" s="485" t="s">
        <v>97</v>
      </c>
      <c r="E7" s="478" t="s">
        <v>279</v>
      </c>
      <c r="F7" s="478" t="s">
        <v>97</v>
      </c>
      <c r="G7" s="478" t="s">
        <v>93</v>
      </c>
      <c r="H7" s="482" t="s">
        <v>98</v>
      </c>
      <c r="I7" s="478" t="s">
        <v>99</v>
      </c>
      <c r="J7" s="478" t="s">
        <v>82</v>
      </c>
      <c r="K7" s="475" t="s">
        <v>93</v>
      </c>
      <c r="L7" s="232" t="s">
        <v>29</v>
      </c>
    </row>
    <row r="8" spans="3:14" ht="21.75" thickTop="1" thickBot="1">
      <c r="C8" s="471">
        <f>SUM(D8+F8)</f>
        <v>0</v>
      </c>
      <c r="D8" s="467">
        <v>0</v>
      </c>
      <c r="E8" s="451">
        <v>0</v>
      </c>
      <c r="F8" s="451">
        <v>0</v>
      </c>
      <c r="G8" s="451">
        <v>0</v>
      </c>
      <c r="H8" s="451">
        <v>0</v>
      </c>
      <c r="I8" s="451">
        <v>0</v>
      </c>
      <c r="J8" s="367">
        <v>442292</v>
      </c>
      <c r="K8" s="454">
        <v>12199</v>
      </c>
      <c r="L8" s="422" t="s">
        <v>323</v>
      </c>
      <c r="M8" s="204"/>
      <c r="N8" s="204"/>
    </row>
    <row r="9" spans="3:14" s="113" customFormat="1" ht="24.95" customHeight="1" thickTop="1" thickBot="1">
      <c r="C9" s="471">
        <f t="shared" ref="C9:C19" si="0">SUM(D9+F9)</f>
        <v>0</v>
      </c>
      <c r="D9" s="468">
        <v>0</v>
      </c>
      <c r="E9" s="366">
        <v>0</v>
      </c>
      <c r="F9" s="366">
        <v>0</v>
      </c>
      <c r="G9" s="366">
        <v>0</v>
      </c>
      <c r="H9" s="366">
        <v>0</v>
      </c>
      <c r="I9" s="366">
        <v>0</v>
      </c>
      <c r="J9" s="366">
        <v>481507</v>
      </c>
      <c r="K9" s="455">
        <v>13233</v>
      </c>
      <c r="L9" s="423" t="s">
        <v>324</v>
      </c>
      <c r="M9" s="205"/>
      <c r="N9" s="205"/>
    </row>
    <row r="10" spans="3:14" ht="21.75" thickTop="1" thickBot="1">
      <c r="C10" s="472">
        <f t="shared" si="0"/>
        <v>0</v>
      </c>
      <c r="D10" s="469">
        <v>0</v>
      </c>
      <c r="E10" s="452">
        <v>0</v>
      </c>
      <c r="F10" s="452">
        <v>0</v>
      </c>
      <c r="G10" s="452">
        <v>0</v>
      </c>
      <c r="H10" s="452">
        <v>0</v>
      </c>
      <c r="I10" s="452">
        <v>0</v>
      </c>
      <c r="J10" s="369">
        <v>436858</v>
      </c>
      <c r="K10" s="456">
        <v>12375</v>
      </c>
      <c r="L10" s="424" t="s">
        <v>325</v>
      </c>
    </row>
    <row r="11" spans="3:14" s="108" customFormat="1" ht="21.75" thickTop="1" thickBot="1">
      <c r="C11" s="471">
        <f t="shared" si="0"/>
        <v>0</v>
      </c>
      <c r="D11" s="468">
        <v>0</v>
      </c>
      <c r="E11" s="366">
        <v>0</v>
      </c>
      <c r="F11" s="366">
        <v>0</v>
      </c>
      <c r="G11" s="366">
        <v>0</v>
      </c>
      <c r="H11" s="366">
        <v>0</v>
      </c>
      <c r="I11" s="366">
        <v>0</v>
      </c>
      <c r="J11" s="368">
        <v>363121</v>
      </c>
      <c r="K11" s="462">
        <v>10159</v>
      </c>
      <c r="L11" s="425" t="s">
        <v>326</v>
      </c>
    </row>
    <row r="12" spans="3:14" ht="21.75" thickTop="1" thickBot="1">
      <c r="C12" s="471">
        <f t="shared" si="0"/>
        <v>0</v>
      </c>
      <c r="D12" s="468">
        <v>0</v>
      </c>
      <c r="E12" s="366">
        <v>0</v>
      </c>
      <c r="F12" s="366">
        <v>0</v>
      </c>
      <c r="G12" s="366">
        <v>0</v>
      </c>
      <c r="H12" s="366">
        <v>0</v>
      </c>
      <c r="I12" s="366">
        <v>0</v>
      </c>
      <c r="J12" s="368">
        <v>438480</v>
      </c>
      <c r="K12" s="462">
        <v>12242</v>
      </c>
      <c r="L12" s="425" t="s">
        <v>327</v>
      </c>
    </row>
    <row r="13" spans="3:14" ht="21.75" thickTop="1" thickBot="1">
      <c r="C13" s="471">
        <f t="shared" si="0"/>
        <v>0</v>
      </c>
      <c r="D13" s="468">
        <v>0</v>
      </c>
      <c r="E13" s="366">
        <v>0</v>
      </c>
      <c r="F13" s="366">
        <v>0</v>
      </c>
      <c r="G13" s="366">
        <v>0</v>
      </c>
      <c r="H13" s="366">
        <v>0</v>
      </c>
      <c r="I13" s="366">
        <v>0</v>
      </c>
      <c r="J13" s="368">
        <v>402107</v>
      </c>
      <c r="K13" s="462">
        <v>11515</v>
      </c>
      <c r="L13" s="425" t="s">
        <v>328</v>
      </c>
    </row>
    <row r="14" spans="3:14" ht="21.75" thickTop="1" thickBot="1">
      <c r="C14" s="472">
        <f t="shared" si="0"/>
        <v>0</v>
      </c>
      <c r="D14" s="469">
        <v>0</v>
      </c>
      <c r="E14" s="452">
        <v>0</v>
      </c>
      <c r="F14" s="452">
        <v>0</v>
      </c>
      <c r="G14" s="452">
        <v>0</v>
      </c>
      <c r="H14" s="452">
        <v>0</v>
      </c>
      <c r="I14" s="452">
        <v>0</v>
      </c>
      <c r="J14" s="369">
        <v>463647</v>
      </c>
      <c r="K14" s="456">
        <v>12416</v>
      </c>
      <c r="L14" s="425" t="s">
        <v>329</v>
      </c>
    </row>
    <row r="15" spans="3:14" ht="21.75" thickTop="1" thickBot="1">
      <c r="C15" s="472">
        <f t="shared" si="0"/>
        <v>0</v>
      </c>
      <c r="D15" s="469">
        <v>0</v>
      </c>
      <c r="E15" s="452">
        <v>0</v>
      </c>
      <c r="F15" s="452">
        <v>0</v>
      </c>
      <c r="G15" s="452">
        <v>0</v>
      </c>
      <c r="H15" s="452">
        <v>0</v>
      </c>
      <c r="I15" s="452">
        <v>0</v>
      </c>
      <c r="J15" s="369">
        <v>874806</v>
      </c>
      <c r="K15" s="456">
        <v>24020</v>
      </c>
      <c r="L15" s="426" t="s">
        <v>330</v>
      </c>
    </row>
    <row r="16" spans="3:14" s="98" customFormat="1" ht="21.75" thickTop="1" thickBot="1">
      <c r="C16" s="471">
        <f t="shared" si="0"/>
        <v>0</v>
      </c>
      <c r="D16" s="468"/>
      <c r="E16" s="366"/>
      <c r="F16" s="366"/>
      <c r="G16" s="366"/>
      <c r="H16" s="366"/>
      <c r="I16" s="366"/>
      <c r="J16" s="368">
        <v>674291</v>
      </c>
      <c r="K16" s="462">
        <v>18549</v>
      </c>
      <c r="L16" s="425" t="s">
        <v>331</v>
      </c>
    </row>
    <row r="17" spans="3:13" s="37" customFormat="1" ht="21.75" thickTop="1" thickBot="1">
      <c r="C17" s="471">
        <f t="shared" si="0"/>
        <v>0</v>
      </c>
      <c r="D17" s="468"/>
      <c r="E17" s="366"/>
      <c r="F17" s="366"/>
      <c r="G17" s="366"/>
      <c r="H17" s="366"/>
      <c r="I17" s="366"/>
      <c r="J17" s="368">
        <v>532242</v>
      </c>
      <c r="K17" s="462">
        <v>14751</v>
      </c>
      <c r="L17" s="425" t="s">
        <v>332</v>
      </c>
      <c r="M17" s="450"/>
    </row>
    <row r="18" spans="3:13" ht="21.75" thickTop="1" thickBot="1">
      <c r="C18" s="472">
        <f t="shared" si="0"/>
        <v>0</v>
      </c>
      <c r="D18" s="469"/>
      <c r="E18" s="452"/>
      <c r="F18" s="452"/>
      <c r="G18" s="452"/>
      <c r="H18" s="452"/>
      <c r="I18" s="452"/>
      <c r="J18" s="369"/>
      <c r="K18" s="456"/>
      <c r="L18" s="422" t="s">
        <v>333</v>
      </c>
    </row>
    <row r="19" spans="3:13" s="176" customFormat="1" ht="24.95" customHeight="1" thickTop="1" thickBot="1">
      <c r="C19" s="471">
        <f t="shared" si="0"/>
        <v>0</v>
      </c>
      <c r="D19" s="568"/>
      <c r="E19" s="569"/>
      <c r="F19" s="569"/>
      <c r="G19" s="569"/>
      <c r="H19" s="569"/>
      <c r="I19" s="569"/>
      <c r="J19" s="569"/>
      <c r="K19" s="570"/>
      <c r="L19" s="427" t="s">
        <v>334</v>
      </c>
      <c r="M19" s="190"/>
    </row>
    <row r="20" spans="3:13" ht="21.75" thickTop="1" thickBot="1">
      <c r="C20" s="472">
        <f t="shared" ref="C20:K20" si="1">SUM(C8:C19)</f>
        <v>0</v>
      </c>
      <c r="D20" s="470">
        <f t="shared" si="1"/>
        <v>0</v>
      </c>
      <c r="E20" s="177">
        <f t="shared" si="1"/>
        <v>0</v>
      </c>
      <c r="F20" s="177">
        <f t="shared" si="1"/>
        <v>0</v>
      </c>
      <c r="G20" s="177">
        <f t="shared" si="1"/>
        <v>0</v>
      </c>
      <c r="H20" s="177">
        <f t="shared" si="1"/>
        <v>0</v>
      </c>
      <c r="I20" s="177">
        <f t="shared" si="1"/>
        <v>0</v>
      </c>
      <c r="J20" s="178">
        <f t="shared" si="1"/>
        <v>5109351</v>
      </c>
      <c r="K20" s="370">
        <f t="shared" si="1"/>
        <v>141459</v>
      </c>
      <c r="L20" s="320" t="s">
        <v>30</v>
      </c>
    </row>
    <row r="21" spans="3:13" ht="21.75" thickTop="1" thickBot="1">
      <c r="C21" s="102"/>
      <c r="D21" s="102"/>
      <c r="E21" s="102"/>
      <c r="F21" s="102"/>
      <c r="G21" s="102"/>
      <c r="H21" s="102"/>
      <c r="I21" s="102"/>
      <c r="J21" s="102"/>
      <c r="K21" s="102"/>
      <c r="L21" s="103"/>
    </row>
    <row r="22" spans="3:13" ht="21.75" thickTop="1" thickBot="1">
      <c r="C22" s="471">
        <f>SUM(D22+F22)</f>
        <v>0</v>
      </c>
      <c r="D22" s="467">
        <v>0</v>
      </c>
      <c r="E22" s="451">
        <v>0</v>
      </c>
      <c r="F22" s="451">
        <v>0</v>
      </c>
      <c r="G22" s="451">
        <v>0</v>
      </c>
      <c r="H22" s="451">
        <v>0</v>
      </c>
      <c r="I22" s="451">
        <v>0</v>
      </c>
      <c r="J22" s="367">
        <v>766950</v>
      </c>
      <c r="K22" s="454">
        <v>19523</v>
      </c>
      <c r="L22" s="422" t="s">
        <v>304</v>
      </c>
    </row>
    <row r="23" spans="3:13" ht="24.95" customHeight="1" thickTop="1" thickBot="1">
      <c r="C23" s="471">
        <f t="shared" ref="C23:C33" si="2">SUM(D23+F23)</f>
        <v>0</v>
      </c>
      <c r="D23" s="468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376187</v>
      </c>
      <c r="K23" s="455">
        <v>10689</v>
      </c>
      <c r="L23" s="423" t="s">
        <v>305</v>
      </c>
    </row>
    <row r="24" spans="3:13" ht="21.75" thickTop="1" thickBot="1">
      <c r="C24" s="472">
        <f t="shared" si="2"/>
        <v>0</v>
      </c>
      <c r="D24" s="469">
        <v>0</v>
      </c>
      <c r="E24" s="452">
        <v>0</v>
      </c>
      <c r="F24" s="452">
        <v>0</v>
      </c>
      <c r="G24" s="452">
        <v>0</v>
      </c>
      <c r="H24" s="452">
        <v>0</v>
      </c>
      <c r="I24" s="452">
        <v>0</v>
      </c>
      <c r="J24" s="369">
        <v>654404</v>
      </c>
      <c r="K24" s="456">
        <v>18060</v>
      </c>
      <c r="L24" s="424" t="s">
        <v>306</v>
      </c>
    </row>
    <row r="25" spans="3:13" s="98" customFormat="1" ht="21.75" thickTop="1" thickBot="1">
      <c r="C25" s="471">
        <f t="shared" si="2"/>
        <v>0</v>
      </c>
      <c r="D25" s="468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8">
        <v>517790</v>
      </c>
      <c r="K25" s="462">
        <v>14653</v>
      </c>
      <c r="L25" s="425" t="s">
        <v>307</v>
      </c>
    </row>
    <row r="26" spans="3:13" ht="21.75" thickTop="1" thickBot="1">
      <c r="C26" s="471">
        <f t="shared" si="2"/>
        <v>0</v>
      </c>
      <c r="D26" s="468">
        <v>0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8">
        <v>512844</v>
      </c>
      <c r="K26" s="462">
        <v>14595</v>
      </c>
      <c r="L26" s="425" t="s">
        <v>308</v>
      </c>
    </row>
    <row r="27" spans="3:13" ht="21.75" thickTop="1" thickBot="1">
      <c r="C27" s="471">
        <f t="shared" si="2"/>
        <v>0</v>
      </c>
      <c r="D27" s="468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8">
        <v>526279</v>
      </c>
      <c r="K27" s="462">
        <v>15354</v>
      </c>
      <c r="L27" s="425" t="s">
        <v>309</v>
      </c>
    </row>
    <row r="28" spans="3:13" ht="21.75" thickTop="1" thickBot="1">
      <c r="C28" s="472">
        <f t="shared" si="2"/>
        <v>0</v>
      </c>
      <c r="D28" s="469">
        <v>0</v>
      </c>
      <c r="E28" s="452">
        <v>0</v>
      </c>
      <c r="F28" s="452">
        <v>0</v>
      </c>
      <c r="G28" s="452">
        <v>0</v>
      </c>
      <c r="H28" s="452">
        <v>0</v>
      </c>
      <c r="I28" s="452">
        <v>0</v>
      </c>
      <c r="J28" s="369">
        <v>520068</v>
      </c>
      <c r="K28" s="456">
        <v>13829</v>
      </c>
      <c r="L28" s="425" t="s">
        <v>310</v>
      </c>
    </row>
    <row r="29" spans="3:13" ht="21.75" thickTop="1" thickBot="1">
      <c r="C29" s="472">
        <f t="shared" si="2"/>
        <v>0</v>
      </c>
      <c r="D29" s="469">
        <v>0</v>
      </c>
      <c r="E29" s="452">
        <v>0</v>
      </c>
      <c r="F29" s="452">
        <v>0</v>
      </c>
      <c r="G29" s="452">
        <v>0</v>
      </c>
      <c r="H29" s="452">
        <v>0</v>
      </c>
      <c r="I29" s="452">
        <v>0</v>
      </c>
      <c r="J29" s="369">
        <v>477984</v>
      </c>
      <c r="K29" s="456">
        <v>13218</v>
      </c>
      <c r="L29" s="426" t="s">
        <v>311</v>
      </c>
    </row>
    <row r="30" spans="3:13" s="108" customFormat="1" ht="21.75" thickTop="1" thickBot="1">
      <c r="C30" s="471">
        <f t="shared" si="2"/>
        <v>0</v>
      </c>
      <c r="D30" s="468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8">
        <v>548094</v>
      </c>
      <c r="K30" s="462">
        <v>15291</v>
      </c>
      <c r="L30" s="425" t="s">
        <v>312</v>
      </c>
    </row>
    <row r="31" spans="3:13" s="108" customFormat="1" ht="21.75" thickTop="1" thickBot="1">
      <c r="C31" s="471">
        <f t="shared" si="2"/>
        <v>0</v>
      </c>
      <c r="D31" s="468"/>
      <c r="E31" s="366"/>
      <c r="F31" s="366"/>
      <c r="G31" s="366"/>
      <c r="H31" s="366"/>
      <c r="I31" s="366"/>
      <c r="J31" s="368">
        <v>587150</v>
      </c>
      <c r="K31" s="462">
        <v>16067</v>
      </c>
      <c r="L31" s="425" t="s">
        <v>314</v>
      </c>
      <c r="M31" s="453"/>
    </row>
    <row r="32" spans="3:13" ht="21.75" thickTop="1" thickBot="1">
      <c r="C32" s="472">
        <f t="shared" si="2"/>
        <v>0</v>
      </c>
      <c r="D32" s="469"/>
      <c r="E32" s="452"/>
      <c r="F32" s="452"/>
      <c r="G32" s="452"/>
      <c r="H32" s="452"/>
      <c r="I32" s="452"/>
      <c r="J32" s="369"/>
      <c r="K32" s="456"/>
      <c r="L32" s="422" t="s">
        <v>313</v>
      </c>
    </row>
    <row r="33" spans="3:14" s="189" customFormat="1" ht="24.95" customHeight="1" thickTop="1" thickBot="1">
      <c r="C33" s="471">
        <f t="shared" si="2"/>
        <v>0</v>
      </c>
      <c r="D33" s="568"/>
      <c r="E33" s="569"/>
      <c r="F33" s="569"/>
      <c r="G33" s="569"/>
      <c r="H33" s="569"/>
      <c r="I33" s="569"/>
      <c r="J33" s="569"/>
      <c r="K33" s="570"/>
      <c r="L33" s="427" t="s">
        <v>315</v>
      </c>
      <c r="M33" s="191"/>
    </row>
    <row r="34" spans="3:14" ht="21.75" thickTop="1" thickBot="1">
      <c r="C34" s="472">
        <f t="shared" ref="C34:K34" si="3">SUM(C22:C33)</f>
        <v>0</v>
      </c>
      <c r="D34" s="470">
        <f t="shared" si="3"/>
        <v>0</v>
      </c>
      <c r="E34" s="177">
        <f t="shared" si="3"/>
        <v>0</v>
      </c>
      <c r="F34" s="177">
        <f t="shared" si="3"/>
        <v>0</v>
      </c>
      <c r="G34" s="177">
        <f t="shared" si="3"/>
        <v>0</v>
      </c>
      <c r="H34" s="177">
        <f t="shared" si="3"/>
        <v>0</v>
      </c>
      <c r="I34" s="177">
        <f t="shared" si="3"/>
        <v>0</v>
      </c>
      <c r="J34" s="178">
        <f t="shared" si="3"/>
        <v>5487750</v>
      </c>
      <c r="K34" s="370">
        <f t="shared" si="3"/>
        <v>151279</v>
      </c>
      <c r="L34" s="365" t="s">
        <v>30</v>
      </c>
    </row>
    <row r="35" spans="3:14" ht="16.5" thickTop="1">
      <c r="C35" s="109"/>
      <c r="D35" s="109"/>
    </row>
    <row r="36" spans="3:14" ht="15.75">
      <c r="L36" s="110"/>
      <c r="M36" s="110"/>
      <c r="N36" s="103"/>
    </row>
  </sheetData>
  <phoneticPr fontId="0" type="noConversion"/>
  <printOptions horizontalCentered="1"/>
  <pageMargins left="0.74803149606299213" right="0.43307086614173229" top="0.98425196850393704" bottom="0.98425196850393704" header="0.51181102362204722" footer="0.51181102362204722"/>
  <pageSetup paperSize="9" scale="60" orientation="landscape" verticalDpi="300" r:id="rId1"/>
  <headerFooter alignWithMargins="0">
    <oddHeader>&amp;A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L44"/>
  <sheetViews>
    <sheetView showGridLines="0" tabSelected="1" zoomScale="70" zoomScaleNormal="70" workbookViewId="0">
      <selection activeCell="A19" sqref="A19"/>
    </sheetView>
  </sheetViews>
  <sheetFormatPr defaultRowHeight="12.75"/>
  <cols>
    <col min="1" max="1" width="14" style="718" customWidth="1"/>
    <col min="2" max="3" width="12.5703125" style="718" customWidth="1"/>
    <col min="4" max="4" width="10.7109375" style="718" customWidth="1"/>
    <col min="5" max="5" width="10.85546875" style="718" customWidth="1"/>
    <col min="6" max="6" width="10.5703125" style="718" customWidth="1"/>
    <col min="7" max="7" width="11.85546875" style="718" customWidth="1"/>
    <col min="8" max="8" width="10.140625" style="718" customWidth="1"/>
    <col min="9" max="9" width="12.28515625" style="718" customWidth="1"/>
    <col min="10" max="10" width="12.5703125" style="718" customWidth="1"/>
    <col min="11" max="11" width="14" style="718" bestFit="1" customWidth="1"/>
    <col min="12" max="14" width="14.85546875" style="718" customWidth="1"/>
    <col min="15" max="15" width="11" style="718" customWidth="1"/>
    <col min="16" max="16" width="11.42578125" style="718" customWidth="1"/>
    <col min="17" max="17" width="8.42578125" style="718" customWidth="1"/>
    <col min="18" max="18" width="10.7109375" style="718" customWidth="1"/>
    <col min="19" max="19" width="12.28515625" style="718" customWidth="1"/>
    <col min="20" max="21" width="11.7109375" style="718" customWidth="1"/>
    <col min="22" max="22" width="11.5703125" style="718" customWidth="1"/>
    <col min="23" max="23" width="12.5703125" style="718" customWidth="1"/>
    <col min="24" max="24" width="12.85546875" style="718" customWidth="1"/>
    <col min="25" max="25" width="10.5703125" style="718" customWidth="1"/>
    <col min="26" max="26" width="11.42578125" style="718" customWidth="1"/>
    <col min="27" max="27" width="10.5703125" style="718" customWidth="1"/>
    <col min="28" max="28" width="11.7109375" style="718" customWidth="1"/>
    <col min="29" max="29" width="17.140625" style="718" customWidth="1"/>
    <col min="30" max="30" width="3.85546875" style="718" customWidth="1"/>
    <col min="31" max="31" width="10.28515625" style="718" bestFit="1" customWidth="1"/>
    <col min="32" max="16384" width="9.140625" style="718"/>
  </cols>
  <sheetData>
    <row r="1" spans="1:38" ht="31.5" thickTop="1" thickBot="1">
      <c r="A1" s="714"/>
      <c r="B1" s="715" t="s">
        <v>339</v>
      </c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716"/>
      <c r="W1" s="716"/>
      <c r="X1" s="716"/>
      <c r="Y1" s="716"/>
      <c r="Z1" s="716"/>
      <c r="AA1" s="716"/>
      <c r="AB1" s="716"/>
      <c r="AC1" s="717"/>
      <c r="AH1" s="719"/>
      <c r="AI1" s="720"/>
      <c r="AJ1" s="721"/>
    </row>
    <row r="2" spans="1:38" ht="36" customHeight="1" thickTop="1" thickBot="1">
      <c r="A2" s="722"/>
      <c r="B2" s="723" t="s">
        <v>340</v>
      </c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  <c r="O2" s="724"/>
      <c r="P2" s="724"/>
      <c r="Q2" s="724"/>
      <c r="R2" s="724"/>
      <c r="S2" s="724"/>
      <c r="T2" s="724"/>
      <c r="U2" s="724"/>
      <c r="V2" s="724"/>
      <c r="W2" s="724"/>
      <c r="X2" s="724"/>
      <c r="Y2" s="724"/>
      <c r="Z2" s="724"/>
      <c r="AB2" s="724"/>
      <c r="AC2" s="725"/>
      <c r="AL2" s="726"/>
    </row>
    <row r="3" spans="1:38" s="727" customFormat="1" ht="16.5" customHeight="1" thickTop="1">
      <c r="A3" s="1266" t="s">
        <v>162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8" t="s">
        <v>32</v>
      </c>
      <c r="M3" s="1267"/>
      <c r="N3" s="1267"/>
      <c r="O3" s="1267"/>
      <c r="P3" s="1267"/>
      <c r="Q3" s="1267"/>
      <c r="R3" s="1267"/>
      <c r="S3" s="1267"/>
      <c r="T3" s="1267"/>
      <c r="U3" s="1267"/>
      <c r="V3" s="1267"/>
      <c r="W3" s="1267"/>
      <c r="X3" s="1267"/>
      <c r="Y3" s="1267"/>
      <c r="Z3" s="1267"/>
      <c r="AA3" s="1267"/>
      <c r="AB3" s="1267"/>
      <c r="AC3" s="1269"/>
    </row>
    <row r="4" spans="1:38" s="727" customFormat="1" ht="16.5" customHeight="1">
      <c r="A4" s="728" t="s">
        <v>33</v>
      </c>
      <c r="B4" s="729" t="s">
        <v>189</v>
      </c>
      <c r="C4" s="729"/>
      <c r="D4" s="729"/>
      <c r="E4" s="730"/>
      <c r="F4" s="730"/>
      <c r="G4" s="730"/>
      <c r="H4" s="730"/>
      <c r="I4" s="730"/>
      <c r="J4" s="731"/>
      <c r="K4" s="732" t="s">
        <v>101</v>
      </c>
      <c r="L4" s="732" t="s">
        <v>176</v>
      </c>
      <c r="M4" s="732" t="s">
        <v>192</v>
      </c>
      <c r="N4" s="732" t="s">
        <v>195</v>
      </c>
      <c r="O4" s="732" t="s">
        <v>173</v>
      </c>
      <c r="P4" s="1270" t="s">
        <v>103</v>
      </c>
      <c r="Q4" s="1271"/>
      <c r="R4" s="1272"/>
      <c r="S4" s="910"/>
      <c r="T4" s="912"/>
      <c r="U4" s="912"/>
      <c r="V4" s="913"/>
      <c r="W4" s="911" t="s">
        <v>152</v>
      </c>
      <c r="X4" s="911"/>
      <c r="Y4" s="911"/>
      <c r="Z4" s="914"/>
      <c r="AA4" s="915"/>
      <c r="AB4" s="916"/>
      <c r="AC4" s="733"/>
    </row>
    <row r="5" spans="1:38" s="727" customFormat="1" ht="16.5" customHeight="1">
      <c r="A5" s="734" t="s">
        <v>51</v>
      </c>
      <c r="B5" s="735" t="s">
        <v>182</v>
      </c>
      <c r="C5" s="735"/>
      <c r="D5" s="736"/>
      <c r="E5" s="735"/>
      <c r="F5" s="735"/>
      <c r="G5" s="735"/>
      <c r="H5" s="735"/>
      <c r="I5" s="735"/>
      <c r="J5" s="737"/>
      <c r="K5" s="738" t="s">
        <v>177</v>
      </c>
      <c r="L5" s="738" t="s">
        <v>175</v>
      </c>
      <c r="M5" s="739" t="s">
        <v>193</v>
      </c>
      <c r="N5" s="739" t="s">
        <v>194</v>
      </c>
      <c r="O5" s="740" t="s">
        <v>146</v>
      </c>
      <c r="P5" s="1273" t="s">
        <v>171</v>
      </c>
      <c r="Q5" s="1274"/>
      <c r="R5" s="1275"/>
      <c r="S5" s="917"/>
      <c r="T5" s="919"/>
      <c r="U5" s="919"/>
      <c r="V5" s="920"/>
      <c r="W5" s="918" t="s">
        <v>153</v>
      </c>
      <c r="X5" s="918"/>
      <c r="Y5" s="918"/>
      <c r="Z5" s="750"/>
      <c r="AA5" s="921"/>
      <c r="AB5" s="922"/>
      <c r="AC5" s="741"/>
    </row>
    <row r="6" spans="1:38" s="727" customFormat="1" ht="20.25">
      <c r="A6" s="742" t="s">
        <v>216</v>
      </c>
      <c r="B6" s="743" t="s">
        <v>56</v>
      </c>
      <c r="C6" s="744" t="s">
        <v>118</v>
      </c>
      <c r="D6" s="745"/>
      <c r="E6" s="744" t="s">
        <v>184</v>
      </c>
      <c r="F6" s="744" t="s">
        <v>59</v>
      </c>
      <c r="G6" s="744" t="s">
        <v>68</v>
      </c>
      <c r="H6" s="744" t="s">
        <v>239</v>
      </c>
      <c r="I6" s="744" t="s">
        <v>102</v>
      </c>
      <c r="J6" s="746" t="s">
        <v>352</v>
      </c>
      <c r="K6" s="747" t="s">
        <v>180</v>
      </c>
      <c r="L6" s="747" t="s">
        <v>176</v>
      </c>
      <c r="M6" s="747" t="s">
        <v>192</v>
      </c>
      <c r="N6" s="747" t="s">
        <v>196</v>
      </c>
      <c r="O6" s="740" t="s">
        <v>354</v>
      </c>
      <c r="P6" s="748"/>
      <c r="Q6" s="749"/>
      <c r="R6" s="923"/>
      <c r="S6" s="745"/>
      <c r="T6" s="744"/>
      <c r="U6" s="744"/>
      <c r="V6" s="924"/>
      <c r="W6" s="750"/>
      <c r="X6" s="750"/>
      <c r="Y6" s="750"/>
      <c r="Z6" s="750"/>
      <c r="AA6" s="751" t="s">
        <v>163</v>
      </c>
      <c r="AB6" s="752" t="s">
        <v>163</v>
      </c>
      <c r="AC6" s="753"/>
    </row>
    <row r="7" spans="1:38" s="727" customFormat="1" ht="18">
      <c r="A7" s="754" t="s">
        <v>25</v>
      </c>
      <c r="B7" s="755" t="s">
        <v>4</v>
      </c>
      <c r="C7" s="756" t="s">
        <v>198</v>
      </c>
      <c r="D7" s="756" t="s">
        <v>104</v>
      </c>
      <c r="E7" s="756" t="s">
        <v>185</v>
      </c>
      <c r="F7" s="756"/>
      <c r="G7" s="756"/>
      <c r="H7" s="756"/>
      <c r="I7" s="756" t="s">
        <v>80</v>
      </c>
      <c r="J7" s="757"/>
      <c r="K7" s="758" t="s">
        <v>181</v>
      </c>
      <c r="L7" s="758"/>
      <c r="M7" s="758"/>
      <c r="N7" s="758"/>
      <c r="O7" s="747" t="s">
        <v>173</v>
      </c>
      <c r="P7" s="755" t="s">
        <v>161</v>
      </c>
      <c r="Q7" s="756" t="s">
        <v>355</v>
      </c>
      <c r="R7" s="757" t="s">
        <v>170</v>
      </c>
      <c r="S7" s="756" t="s">
        <v>161</v>
      </c>
      <c r="T7" s="756" t="s">
        <v>79</v>
      </c>
      <c r="U7" s="756" t="s">
        <v>356</v>
      </c>
      <c r="V7" s="756" t="s">
        <v>357</v>
      </c>
      <c r="W7" s="756" t="s">
        <v>358</v>
      </c>
      <c r="X7" s="756" t="s">
        <v>359</v>
      </c>
      <c r="Y7" s="756" t="s">
        <v>191</v>
      </c>
      <c r="Z7" s="756" t="s">
        <v>100</v>
      </c>
      <c r="AA7" s="756" t="s">
        <v>165</v>
      </c>
      <c r="AB7" s="757" t="s">
        <v>164</v>
      </c>
      <c r="AC7" s="759" t="s">
        <v>12</v>
      </c>
    </row>
    <row r="8" spans="1:38" s="727" customFormat="1" ht="18.75">
      <c r="A8" s="760" t="s">
        <v>217</v>
      </c>
      <c r="B8" s="761" t="s">
        <v>78</v>
      </c>
      <c r="C8" s="761" t="s">
        <v>199</v>
      </c>
      <c r="D8" s="761"/>
      <c r="E8" s="761" t="s">
        <v>183</v>
      </c>
      <c r="F8" s="761" t="s">
        <v>123</v>
      </c>
      <c r="G8" s="761" t="s">
        <v>106</v>
      </c>
      <c r="H8" s="761" t="s">
        <v>240</v>
      </c>
      <c r="I8" s="761" t="s">
        <v>109</v>
      </c>
      <c r="J8" s="762" t="s">
        <v>353</v>
      </c>
      <c r="K8" s="761" t="s">
        <v>178</v>
      </c>
      <c r="L8" s="761" t="s">
        <v>108</v>
      </c>
      <c r="M8" s="761" t="s">
        <v>193</v>
      </c>
      <c r="N8" s="761" t="s">
        <v>197</v>
      </c>
      <c r="O8" s="761" t="s">
        <v>146</v>
      </c>
      <c r="P8" s="761" t="s">
        <v>25</v>
      </c>
      <c r="Q8" s="764"/>
      <c r="R8" s="764" t="s">
        <v>360</v>
      </c>
      <c r="S8" s="763" t="s">
        <v>25</v>
      </c>
      <c r="T8" s="765"/>
      <c r="U8" s="761"/>
      <c r="V8" s="765"/>
      <c r="W8" s="763"/>
      <c r="X8" s="765"/>
      <c r="Y8" s="765"/>
      <c r="Z8" s="765"/>
      <c r="AA8" s="761" t="s">
        <v>166</v>
      </c>
      <c r="AB8" s="761" t="s">
        <v>110</v>
      </c>
      <c r="AC8" s="753"/>
    </row>
    <row r="9" spans="1:38" s="727" customFormat="1" ht="16.5" thickBot="1">
      <c r="A9" s="760" t="s">
        <v>44</v>
      </c>
      <c r="B9" s="766" t="s">
        <v>28</v>
      </c>
      <c r="C9" s="766" t="s">
        <v>200</v>
      </c>
      <c r="D9" s="766" t="s">
        <v>112</v>
      </c>
      <c r="E9" s="766" t="s">
        <v>115</v>
      </c>
      <c r="F9" s="766"/>
      <c r="G9" s="766"/>
      <c r="H9" s="766"/>
      <c r="I9" s="766" t="s">
        <v>263</v>
      </c>
      <c r="J9" s="767"/>
      <c r="K9" s="766" t="s">
        <v>179</v>
      </c>
      <c r="L9" s="766"/>
      <c r="M9" s="766"/>
      <c r="N9" s="766"/>
      <c r="O9" s="766" t="s">
        <v>174</v>
      </c>
      <c r="P9" s="766" t="s">
        <v>171</v>
      </c>
      <c r="Q9" s="766" t="s">
        <v>119</v>
      </c>
      <c r="R9" s="767" t="s">
        <v>111</v>
      </c>
      <c r="S9" s="766" t="s">
        <v>167</v>
      </c>
      <c r="T9" s="767" t="s">
        <v>78</v>
      </c>
      <c r="U9" s="767" t="s">
        <v>361</v>
      </c>
      <c r="V9" s="767" t="s">
        <v>362</v>
      </c>
      <c r="W9" s="767" t="s">
        <v>363</v>
      </c>
      <c r="X9" s="767" t="s">
        <v>116</v>
      </c>
      <c r="Y9" s="767" t="s">
        <v>69</v>
      </c>
      <c r="Z9" s="767" t="s">
        <v>107</v>
      </c>
      <c r="AA9" s="767" t="s">
        <v>116</v>
      </c>
      <c r="AB9" s="767" t="s">
        <v>116</v>
      </c>
      <c r="AC9" s="753" t="s">
        <v>29</v>
      </c>
    </row>
    <row r="10" spans="1:38" s="727" customFormat="1" ht="27.95" customHeight="1" thickTop="1" thickBot="1">
      <c r="A10" s="773">
        <f>SUM(B10:O10)+S10+P10</f>
        <v>832168</v>
      </c>
      <c r="B10" s="769">
        <v>39319</v>
      </c>
      <c r="C10" s="769">
        <v>0</v>
      </c>
      <c r="D10" s="769">
        <v>0</v>
      </c>
      <c r="E10" s="769">
        <v>7776</v>
      </c>
      <c r="F10" s="769">
        <v>0</v>
      </c>
      <c r="G10" s="770">
        <v>85643</v>
      </c>
      <c r="H10" s="769">
        <v>0</v>
      </c>
      <c r="I10" s="769">
        <v>13643</v>
      </c>
      <c r="J10" s="769">
        <v>49570</v>
      </c>
      <c r="K10" s="769">
        <v>0</v>
      </c>
      <c r="L10" s="769">
        <v>183</v>
      </c>
      <c r="M10" s="769">
        <v>5452</v>
      </c>
      <c r="N10" s="769">
        <v>6229</v>
      </c>
      <c r="O10" s="769">
        <v>83198</v>
      </c>
      <c r="P10" s="771">
        <f>SUM(Q10:R10)</f>
        <v>94093</v>
      </c>
      <c r="Q10" s="769">
        <v>0</v>
      </c>
      <c r="R10" s="769">
        <v>94093</v>
      </c>
      <c r="S10" s="925">
        <f>SUM(T10:AB10)</f>
        <v>447062</v>
      </c>
      <c r="T10" s="926">
        <v>0</v>
      </c>
      <c r="U10" s="926">
        <v>1037</v>
      </c>
      <c r="V10" s="769">
        <v>104876</v>
      </c>
      <c r="W10" s="926">
        <v>126977</v>
      </c>
      <c r="X10" s="926">
        <v>133190</v>
      </c>
      <c r="Y10" s="926">
        <v>60985</v>
      </c>
      <c r="Z10" s="926">
        <v>19997</v>
      </c>
      <c r="AA10" s="926">
        <v>0</v>
      </c>
      <c r="AB10" s="926">
        <v>0</v>
      </c>
      <c r="AC10" s="772" t="s">
        <v>323</v>
      </c>
    </row>
    <row r="11" spans="1:38" s="727" customFormat="1" ht="27.95" customHeight="1" thickTop="1" thickBot="1">
      <c r="A11" s="773">
        <f t="shared" ref="A11:A21" si="0">SUM(B11:O11)+S11+P11</f>
        <v>647420</v>
      </c>
      <c r="B11" s="771">
        <v>51013</v>
      </c>
      <c r="C11" s="771">
        <v>0</v>
      </c>
      <c r="D11" s="771">
        <v>0</v>
      </c>
      <c r="E11" s="771">
        <v>17997</v>
      </c>
      <c r="F11" s="771">
        <v>0</v>
      </c>
      <c r="G11" s="774">
        <v>0</v>
      </c>
      <c r="H11" s="771">
        <v>0</v>
      </c>
      <c r="I11" s="771">
        <v>11769</v>
      </c>
      <c r="J11" s="771">
        <v>54635</v>
      </c>
      <c r="K11" s="771">
        <v>0</v>
      </c>
      <c r="L11" s="771">
        <v>3882</v>
      </c>
      <c r="M11" s="771">
        <v>21726</v>
      </c>
      <c r="N11" s="771">
        <v>834</v>
      </c>
      <c r="O11" s="771">
        <v>31587</v>
      </c>
      <c r="P11" s="771">
        <f t="shared" ref="P11:P21" si="1">SUM(Q11:R11)</f>
        <v>96185</v>
      </c>
      <c r="Q11" s="771">
        <v>0</v>
      </c>
      <c r="R11" s="771">
        <v>96185</v>
      </c>
      <c r="S11" s="771">
        <f t="shared" ref="S11:S21" si="2">SUM(T11:AB11)</f>
        <v>357792</v>
      </c>
      <c r="T11" s="771">
        <v>0</v>
      </c>
      <c r="U11" s="771">
        <v>0</v>
      </c>
      <c r="V11" s="771">
        <v>34857</v>
      </c>
      <c r="W11" s="771">
        <v>109922</v>
      </c>
      <c r="X11" s="771">
        <v>132963</v>
      </c>
      <c r="Y11" s="771">
        <v>56677</v>
      </c>
      <c r="Z11" s="771">
        <v>23373</v>
      </c>
      <c r="AA11" s="771">
        <v>0</v>
      </c>
      <c r="AB11" s="771">
        <v>0</v>
      </c>
      <c r="AC11" s="775" t="s">
        <v>324</v>
      </c>
    </row>
    <row r="12" spans="1:38" s="727" customFormat="1" ht="27.95" customHeight="1" thickTop="1" thickBot="1">
      <c r="A12" s="773">
        <f t="shared" si="0"/>
        <v>733212</v>
      </c>
      <c r="B12" s="771">
        <v>54653</v>
      </c>
      <c r="C12" s="771">
        <v>0</v>
      </c>
      <c r="D12" s="771">
        <v>0</v>
      </c>
      <c r="E12" s="771">
        <v>21061</v>
      </c>
      <c r="F12" s="771">
        <v>0</v>
      </c>
      <c r="G12" s="774">
        <v>55000</v>
      </c>
      <c r="H12" s="771">
        <v>0</v>
      </c>
      <c r="I12" s="771">
        <v>14021</v>
      </c>
      <c r="J12" s="771">
        <v>55816</v>
      </c>
      <c r="K12" s="771">
        <v>0</v>
      </c>
      <c r="L12" s="771">
        <v>8882</v>
      </c>
      <c r="M12" s="771">
        <v>27636</v>
      </c>
      <c r="N12" s="771">
        <v>4252</v>
      </c>
      <c r="O12" s="771">
        <v>29204</v>
      </c>
      <c r="P12" s="771">
        <f t="shared" si="1"/>
        <v>104985</v>
      </c>
      <c r="Q12" s="771">
        <v>0</v>
      </c>
      <c r="R12" s="774">
        <v>104985</v>
      </c>
      <c r="S12" s="771">
        <f t="shared" si="2"/>
        <v>357702</v>
      </c>
      <c r="T12" s="771">
        <v>0</v>
      </c>
      <c r="U12" s="771">
        <v>2592</v>
      </c>
      <c r="V12" s="771">
        <v>91525</v>
      </c>
      <c r="W12" s="771">
        <v>71455</v>
      </c>
      <c r="X12" s="771">
        <v>133634</v>
      </c>
      <c r="Y12" s="771">
        <v>57496</v>
      </c>
      <c r="Z12" s="771">
        <v>0</v>
      </c>
      <c r="AA12" s="771">
        <v>0</v>
      </c>
      <c r="AB12" s="771">
        <v>1000</v>
      </c>
      <c r="AC12" s="776" t="s">
        <v>325</v>
      </c>
    </row>
    <row r="13" spans="1:38" s="727" customFormat="1" ht="27.95" customHeight="1" thickTop="1" thickBot="1">
      <c r="A13" s="773">
        <f t="shared" si="0"/>
        <v>671426</v>
      </c>
      <c r="B13" s="771">
        <v>23186</v>
      </c>
      <c r="C13" s="771">
        <v>0</v>
      </c>
      <c r="D13" s="771">
        <v>0</v>
      </c>
      <c r="E13" s="771">
        <v>4609</v>
      </c>
      <c r="F13" s="771">
        <v>0</v>
      </c>
      <c r="G13" s="771">
        <v>29998</v>
      </c>
      <c r="H13" s="771">
        <v>0</v>
      </c>
      <c r="I13" s="771">
        <v>12577</v>
      </c>
      <c r="J13" s="771">
        <v>0</v>
      </c>
      <c r="K13" s="771">
        <v>0</v>
      </c>
      <c r="L13" s="771">
        <v>6341</v>
      </c>
      <c r="M13" s="771">
        <v>21529</v>
      </c>
      <c r="N13" s="771">
        <v>9480</v>
      </c>
      <c r="O13" s="771">
        <v>27097</v>
      </c>
      <c r="P13" s="771">
        <f t="shared" si="1"/>
        <v>200003</v>
      </c>
      <c r="Q13" s="771">
        <v>0</v>
      </c>
      <c r="R13" s="771">
        <v>200003</v>
      </c>
      <c r="S13" s="771">
        <f t="shared" si="2"/>
        <v>336606</v>
      </c>
      <c r="T13" s="771">
        <v>0</v>
      </c>
      <c r="U13" s="771">
        <v>6542</v>
      </c>
      <c r="V13" s="771">
        <v>0</v>
      </c>
      <c r="W13" s="771">
        <v>0</v>
      </c>
      <c r="X13" s="771">
        <v>267025</v>
      </c>
      <c r="Y13" s="771">
        <v>34758</v>
      </c>
      <c r="Z13" s="771">
        <v>23328</v>
      </c>
      <c r="AA13" s="771">
        <v>4953</v>
      </c>
      <c r="AB13" s="771">
        <v>0</v>
      </c>
      <c r="AC13" s="777" t="s">
        <v>326</v>
      </c>
    </row>
    <row r="14" spans="1:38" ht="27.95" customHeight="1" thickTop="1" thickBot="1">
      <c r="A14" s="773">
        <f t="shared" si="0"/>
        <v>634601</v>
      </c>
      <c r="B14" s="771">
        <v>6031</v>
      </c>
      <c r="C14" s="771">
        <v>0</v>
      </c>
      <c r="D14" s="771">
        <v>0</v>
      </c>
      <c r="E14" s="771">
        <v>0</v>
      </c>
      <c r="F14" s="771">
        <v>0</v>
      </c>
      <c r="G14" s="771">
        <v>190900</v>
      </c>
      <c r="H14" s="771">
        <v>0</v>
      </c>
      <c r="I14" s="771">
        <v>8503</v>
      </c>
      <c r="J14" s="771">
        <v>0</v>
      </c>
      <c r="K14" s="771">
        <v>0</v>
      </c>
      <c r="L14" s="771">
        <v>984</v>
      </c>
      <c r="M14" s="771">
        <v>0</v>
      </c>
      <c r="N14" s="771">
        <v>10102</v>
      </c>
      <c r="O14" s="771">
        <v>26190</v>
      </c>
      <c r="P14" s="771">
        <f t="shared" si="1"/>
        <v>167454</v>
      </c>
      <c r="Q14" s="771">
        <v>0</v>
      </c>
      <c r="R14" s="771">
        <v>167454</v>
      </c>
      <c r="S14" s="771">
        <f t="shared" si="2"/>
        <v>224437</v>
      </c>
      <c r="T14" s="771">
        <v>0</v>
      </c>
      <c r="U14" s="771">
        <v>2999</v>
      </c>
      <c r="V14" s="771">
        <v>36925</v>
      </c>
      <c r="W14" s="771">
        <v>39424</v>
      </c>
      <c r="X14" s="771">
        <v>132566</v>
      </c>
      <c r="Y14" s="771">
        <v>12523</v>
      </c>
      <c r="Z14" s="771">
        <v>0</v>
      </c>
      <c r="AA14" s="771">
        <v>0</v>
      </c>
      <c r="AB14" s="771">
        <v>0</v>
      </c>
      <c r="AC14" s="777" t="s">
        <v>341</v>
      </c>
    </row>
    <row r="15" spans="1:38" s="779" customFormat="1" ht="27.95" customHeight="1" thickTop="1" thickBot="1">
      <c r="A15" s="773">
        <f t="shared" si="0"/>
        <v>786584</v>
      </c>
      <c r="B15" s="771">
        <v>17127</v>
      </c>
      <c r="C15" s="771">
        <v>0</v>
      </c>
      <c r="D15" s="771">
        <v>26536</v>
      </c>
      <c r="E15" s="771">
        <v>0</v>
      </c>
      <c r="F15" s="771">
        <v>0</v>
      </c>
      <c r="G15" s="778">
        <v>52309</v>
      </c>
      <c r="H15" s="771">
        <v>0</v>
      </c>
      <c r="I15" s="771">
        <v>8269</v>
      </c>
      <c r="J15" s="771">
        <v>0</v>
      </c>
      <c r="K15" s="771">
        <v>0</v>
      </c>
      <c r="L15" s="771">
        <v>0</v>
      </c>
      <c r="M15" s="771">
        <v>73356</v>
      </c>
      <c r="N15" s="771">
        <v>10905</v>
      </c>
      <c r="O15" s="771">
        <v>38908</v>
      </c>
      <c r="P15" s="771">
        <f t="shared" si="1"/>
        <v>72150</v>
      </c>
      <c r="Q15" s="771">
        <v>0</v>
      </c>
      <c r="R15" s="771">
        <v>72150</v>
      </c>
      <c r="S15" s="771">
        <f t="shared" si="2"/>
        <v>487024</v>
      </c>
      <c r="T15" s="771">
        <v>0</v>
      </c>
      <c r="U15" s="771">
        <v>4286</v>
      </c>
      <c r="V15" s="771">
        <v>155465</v>
      </c>
      <c r="W15" s="771">
        <v>137133</v>
      </c>
      <c r="X15" s="771">
        <v>138347</v>
      </c>
      <c r="Y15" s="771">
        <v>28296</v>
      </c>
      <c r="Z15" s="771">
        <v>23497</v>
      </c>
      <c r="AA15" s="771">
        <v>0</v>
      </c>
      <c r="AB15" s="771">
        <v>0</v>
      </c>
      <c r="AC15" s="777" t="s">
        <v>328</v>
      </c>
    </row>
    <row r="16" spans="1:38" ht="27.95" customHeight="1" thickTop="1" thickBot="1">
      <c r="A16" s="773">
        <f t="shared" si="0"/>
        <v>808106</v>
      </c>
      <c r="B16" s="780">
        <v>22405</v>
      </c>
      <c r="C16" s="780">
        <v>0</v>
      </c>
      <c r="D16" s="780">
        <v>21217</v>
      </c>
      <c r="E16" s="780">
        <v>0</v>
      </c>
      <c r="F16" s="780">
        <v>0</v>
      </c>
      <c r="G16" s="780">
        <v>94416</v>
      </c>
      <c r="H16" s="780">
        <v>0</v>
      </c>
      <c r="I16" s="780">
        <v>7576</v>
      </c>
      <c r="J16" s="780">
        <v>0</v>
      </c>
      <c r="K16" s="780">
        <v>0</v>
      </c>
      <c r="L16" s="780">
        <v>4075</v>
      </c>
      <c r="M16" s="780">
        <v>90216</v>
      </c>
      <c r="N16" s="780">
        <v>4460</v>
      </c>
      <c r="O16" s="780">
        <v>16015</v>
      </c>
      <c r="P16" s="771">
        <f t="shared" si="1"/>
        <v>200675</v>
      </c>
      <c r="Q16" s="780">
        <v>0</v>
      </c>
      <c r="R16" s="780">
        <v>200675</v>
      </c>
      <c r="S16" s="771">
        <f t="shared" si="2"/>
        <v>347051</v>
      </c>
      <c r="T16" s="780">
        <v>0</v>
      </c>
      <c r="U16" s="780">
        <v>0</v>
      </c>
      <c r="V16" s="780">
        <v>72895</v>
      </c>
      <c r="W16" s="771">
        <v>74349</v>
      </c>
      <c r="X16" s="780">
        <v>132965</v>
      </c>
      <c r="Y16" s="780">
        <v>15669</v>
      </c>
      <c r="Z16" s="780">
        <v>47000</v>
      </c>
      <c r="AA16" s="780">
        <v>4173</v>
      </c>
      <c r="AB16" s="780">
        <v>0</v>
      </c>
      <c r="AC16" s="777" t="s">
        <v>329</v>
      </c>
    </row>
    <row r="17" spans="1:31" ht="27.95" customHeight="1" thickTop="1" thickBot="1">
      <c r="A17" s="773">
        <f t="shared" si="0"/>
        <v>1047435</v>
      </c>
      <c r="B17" s="780">
        <v>12796</v>
      </c>
      <c r="C17" s="780">
        <v>0</v>
      </c>
      <c r="D17" s="780">
        <v>0</v>
      </c>
      <c r="E17" s="780">
        <v>0</v>
      </c>
      <c r="F17" s="780">
        <v>0</v>
      </c>
      <c r="G17" s="780">
        <v>52500</v>
      </c>
      <c r="H17" s="780">
        <v>0</v>
      </c>
      <c r="I17" s="780">
        <v>13682</v>
      </c>
      <c r="J17" s="780">
        <v>59138</v>
      </c>
      <c r="K17" s="780">
        <v>0</v>
      </c>
      <c r="L17" s="780">
        <v>3412</v>
      </c>
      <c r="M17" s="780">
        <v>53507</v>
      </c>
      <c r="N17" s="780">
        <v>6612</v>
      </c>
      <c r="O17" s="780">
        <v>26346</v>
      </c>
      <c r="P17" s="771">
        <f t="shared" si="1"/>
        <v>553993</v>
      </c>
      <c r="Q17" s="780">
        <v>0</v>
      </c>
      <c r="R17" s="780">
        <v>553993</v>
      </c>
      <c r="S17" s="771">
        <f t="shared" si="2"/>
        <v>265449</v>
      </c>
      <c r="T17" s="780">
        <v>0</v>
      </c>
      <c r="U17" s="780">
        <v>0</v>
      </c>
      <c r="V17" s="780">
        <v>29558</v>
      </c>
      <c r="W17" s="771">
        <v>73270</v>
      </c>
      <c r="X17" s="780">
        <v>141508</v>
      </c>
      <c r="Y17" s="780">
        <v>19913</v>
      </c>
      <c r="Z17" s="780">
        <v>0</v>
      </c>
      <c r="AA17" s="780">
        <v>0</v>
      </c>
      <c r="AB17" s="780">
        <v>1200</v>
      </c>
      <c r="AC17" s="782" t="s">
        <v>330</v>
      </c>
    </row>
    <row r="18" spans="1:31" s="727" customFormat="1" ht="27.95" customHeight="1" thickTop="1" thickBot="1">
      <c r="A18" s="773">
        <f t="shared" si="0"/>
        <v>1054044</v>
      </c>
      <c r="B18" s="771">
        <v>25508</v>
      </c>
      <c r="C18" s="771">
        <v>0</v>
      </c>
      <c r="D18" s="771">
        <v>0</v>
      </c>
      <c r="E18" s="771">
        <v>0</v>
      </c>
      <c r="F18" s="771">
        <v>0</v>
      </c>
      <c r="G18" s="771">
        <v>115156</v>
      </c>
      <c r="H18" s="771">
        <v>0</v>
      </c>
      <c r="I18" s="771">
        <v>8662</v>
      </c>
      <c r="J18" s="771">
        <v>0</v>
      </c>
      <c r="K18" s="771">
        <v>0</v>
      </c>
      <c r="L18" s="771">
        <v>10982</v>
      </c>
      <c r="M18" s="771">
        <v>15705</v>
      </c>
      <c r="N18" s="771">
        <v>5106</v>
      </c>
      <c r="O18" s="771">
        <v>66391</v>
      </c>
      <c r="P18" s="771">
        <f t="shared" si="1"/>
        <v>437119</v>
      </c>
      <c r="Q18" s="771">
        <v>0</v>
      </c>
      <c r="R18" s="771">
        <v>437119</v>
      </c>
      <c r="S18" s="771">
        <f t="shared" si="2"/>
        <v>369415</v>
      </c>
      <c r="T18" s="771">
        <v>0</v>
      </c>
      <c r="U18" s="771">
        <v>983</v>
      </c>
      <c r="V18" s="771">
        <v>116728</v>
      </c>
      <c r="W18" s="771">
        <v>69822</v>
      </c>
      <c r="X18" s="771">
        <v>132482</v>
      </c>
      <c r="Y18" s="771">
        <v>25900</v>
      </c>
      <c r="Z18" s="771">
        <v>23500</v>
      </c>
      <c r="AA18" s="771">
        <v>0</v>
      </c>
      <c r="AB18" s="771">
        <v>0</v>
      </c>
      <c r="AC18" s="777" t="s">
        <v>331</v>
      </c>
    </row>
    <row r="19" spans="1:31" s="727" customFormat="1" ht="33.950000000000003" customHeight="1" thickTop="1" thickBot="1">
      <c r="A19" s="773">
        <f t="shared" si="0"/>
        <v>794019</v>
      </c>
      <c r="B19" s="771">
        <v>39667</v>
      </c>
      <c r="C19" s="771">
        <v>0</v>
      </c>
      <c r="D19" s="771">
        <v>0</v>
      </c>
      <c r="E19" s="771">
        <v>0</v>
      </c>
      <c r="F19" s="771">
        <v>0</v>
      </c>
      <c r="G19" s="774">
        <v>51951</v>
      </c>
      <c r="H19" s="771">
        <v>0</v>
      </c>
      <c r="I19" s="771">
        <v>14119</v>
      </c>
      <c r="J19" s="771">
        <v>40000</v>
      </c>
      <c r="K19" s="771">
        <v>0</v>
      </c>
      <c r="L19" s="771">
        <v>8087</v>
      </c>
      <c r="M19" s="771">
        <v>9111</v>
      </c>
      <c r="N19" s="771">
        <v>4296</v>
      </c>
      <c r="O19" s="771">
        <v>41286</v>
      </c>
      <c r="P19" s="771">
        <f t="shared" si="1"/>
        <v>271117</v>
      </c>
      <c r="Q19" s="771">
        <v>0</v>
      </c>
      <c r="R19" s="771">
        <v>271117</v>
      </c>
      <c r="S19" s="771">
        <f t="shared" si="2"/>
        <v>314385</v>
      </c>
      <c r="T19" s="771">
        <v>0</v>
      </c>
      <c r="U19" s="771">
        <v>0</v>
      </c>
      <c r="V19" s="771">
        <v>63472</v>
      </c>
      <c r="W19" s="771">
        <v>71193</v>
      </c>
      <c r="X19" s="771">
        <v>132185</v>
      </c>
      <c r="Y19" s="771">
        <v>24484</v>
      </c>
      <c r="Z19" s="771">
        <v>23051</v>
      </c>
      <c r="AA19" s="771">
        <v>0</v>
      </c>
      <c r="AB19" s="771">
        <v>0</v>
      </c>
      <c r="AC19" s="777" t="s">
        <v>332</v>
      </c>
      <c r="AD19" s="783"/>
      <c r="AE19" s="784"/>
    </row>
    <row r="20" spans="1:31" ht="27.95" customHeight="1" thickTop="1" thickBot="1">
      <c r="A20" s="773">
        <f t="shared" si="0"/>
        <v>0</v>
      </c>
      <c r="B20" s="780"/>
      <c r="C20" s="780"/>
      <c r="D20" s="780"/>
      <c r="E20" s="780"/>
      <c r="F20" s="780"/>
      <c r="G20" s="780"/>
      <c r="H20" s="780"/>
      <c r="I20" s="780"/>
      <c r="J20" s="780"/>
      <c r="K20" s="780"/>
      <c r="L20" s="780"/>
      <c r="M20" s="780"/>
      <c r="N20" s="780"/>
      <c r="O20" s="780"/>
      <c r="P20" s="771">
        <f t="shared" si="1"/>
        <v>0</v>
      </c>
      <c r="Q20" s="780"/>
      <c r="R20" s="780"/>
      <c r="S20" s="926">
        <f t="shared" si="2"/>
        <v>0</v>
      </c>
      <c r="T20" s="780"/>
      <c r="U20" s="780"/>
      <c r="V20" s="780"/>
      <c r="W20" s="771"/>
      <c r="X20" s="780"/>
      <c r="Y20" s="780"/>
      <c r="Z20" s="780"/>
      <c r="AA20" s="780"/>
      <c r="AB20" s="780"/>
      <c r="AC20" s="772" t="s">
        <v>333</v>
      </c>
    </row>
    <row r="21" spans="1:31" s="789" customFormat="1" ht="24.95" customHeight="1" thickTop="1" thickBot="1">
      <c r="A21" s="773">
        <f t="shared" si="0"/>
        <v>0</v>
      </c>
      <c r="B21" s="785"/>
      <c r="C21" s="785"/>
      <c r="D21" s="785"/>
      <c r="E21" s="785"/>
      <c r="F21" s="785"/>
      <c r="G21" s="785"/>
      <c r="H21" s="785"/>
      <c r="I21" s="785"/>
      <c r="J21" s="785"/>
      <c r="K21" s="785"/>
      <c r="L21" s="785"/>
      <c r="M21" s="785"/>
      <c r="N21" s="785"/>
      <c r="O21" s="785"/>
      <c r="P21" s="771">
        <f t="shared" si="1"/>
        <v>0</v>
      </c>
      <c r="Q21" s="785"/>
      <c r="R21" s="785"/>
      <c r="S21" s="926">
        <f t="shared" si="2"/>
        <v>0</v>
      </c>
      <c r="T21" s="785"/>
      <c r="U21" s="785"/>
      <c r="V21" s="785"/>
      <c r="W21" s="771"/>
      <c r="X21" s="785"/>
      <c r="Y21" s="785"/>
      <c r="Z21" s="785"/>
      <c r="AA21" s="785"/>
      <c r="AB21" s="785"/>
      <c r="AC21" s="786" t="s">
        <v>334</v>
      </c>
      <c r="AD21" s="787"/>
      <c r="AE21" s="788"/>
    </row>
    <row r="22" spans="1:31" ht="27.95" customHeight="1" thickTop="1" thickBot="1">
      <c r="A22" s="790">
        <f>SUM(A10:A21)</f>
        <v>8009015</v>
      </c>
      <c r="B22" s="791">
        <f t="shared" ref="B22:AB22" si="3">SUM(B10:B21)</f>
        <v>291705</v>
      </c>
      <c r="C22" s="792">
        <f t="shared" si="3"/>
        <v>0</v>
      </c>
      <c r="D22" s="791">
        <f t="shared" si="3"/>
        <v>47753</v>
      </c>
      <c r="E22" s="791">
        <f t="shared" si="3"/>
        <v>51443</v>
      </c>
      <c r="F22" s="792">
        <f t="shared" si="3"/>
        <v>0</v>
      </c>
      <c r="G22" s="791">
        <f t="shared" si="3"/>
        <v>727873</v>
      </c>
      <c r="H22" s="792">
        <f t="shared" si="3"/>
        <v>0</v>
      </c>
      <c r="I22" s="792">
        <f t="shared" si="3"/>
        <v>112821</v>
      </c>
      <c r="J22" s="792">
        <f t="shared" si="3"/>
        <v>259159</v>
      </c>
      <c r="K22" s="792">
        <f t="shared" si="3"/>
        <v>0</v>
      </c>
      <c r="L22" s="792">
        <f t="shared" si="3"/>
        <v>46828</v>
      </c>
      <c r="M22" s="792">
        <f t="shared" si="3"/>
        <v>318238</v>
      </c>
      <c r="N22" s="792">
        <f t="shared" si="3"/>
        <v>62276</v>
      </c>
      <c r="O22" s="792">
        <f t="shared" si="3"/>
        <v>386222</v>
      </c>
      <c r="P22" s="792">
        <f t="shared" si="3"/>
        <v>2197774</v>
      </c>
      <c r="Q22" s="793">
        <f t="shared" si="3"/>
        <v>0</v>
      </c>
      <c r="R22" s="791">
        <f t="shared" si="3"/>
        <v>2197774</v>
      </c>
      <c r="S22" s="791">
        <f t="shared" si="3"/>
        <v>3506923</v>
      </c>
      <c r="T22" s="792">
        <f t="shared" si="3"/>
        <v>0</v>
      </c>
      <c r="U22" s="792">
        <f>SUM(U10:U21)</f>
        <v>18439</v>
      </c>
      <c r="V22" s="792">
        <f t="shared" si="3"/>
        <v>706301</v>
      </c>
      <c r="W22" s="792">
        <f t="shared" si="3"/>
        <v>773545</v>
      </c>
      <c r="X22" s="792">
        <f t="shared" si="3"/>
        <v>1476865</v>
      </c>
      <c r="Y22" s="791">
        <f t="shared" si="3"/>
        <v>336701</v>
      </c>
      <c r="Z22" s="791">
        <f t="shared" si="3"/>
        <v>183746</v>
      </c>
      <c r="AA22" s="792">
        <f t="shared" si="3"/>
        <v>9126</v>
      </c>
      <c r="AB22" s="792">
        <f t="shared" si="3"/>
        <v>2200</v>
      </c>
      <c r="AC22" s="794" t="s">
        <v>30</v>
      </c>
    </row>
    <row r="23" spans="1:31" ht="27.95" customHeight="1" thickTop="1">
      <c r="A23" s="795"/>
      <c r="B23" s="795"/>
      <c r="C23" s="795"/>
      <c r="D23" s="795"/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5"/>
      <c r="T23" s="795"/>
      <c r="U23" s="795"/>
      <c r="V23" s="795"/>
      <c r="W23" s="795"/>
      <c r="X23" s="795"/>
      <c r="Y23" s="796"/>
      <c r="Z23" s="796"/>
      <c r="AA23" s="795"/>
      <c r="AB23" s="795"/>
      <c r="AC23" s="797"/>
    </row>
    <row r="24" spans="1:31" ht="27.95" customHeight="1">
      <c r="A24" s="798" t="s">
        <v>228</v>
      </c>
      <c r="B24" s="796"/>
      <c r="C24" s="796"/>
      <c r="D24" s="798"/>
      <c r="E24" s="797"/>
      <c r="F24" s="799" t="s">
        <v>259</v>
      </c>
      <c r="G24" s="800"/>
      <c r="H24" s="800"/>
      <c r="I24" s="800"/>
      <c r="J24" s="800"/>
      <c r="K24" s="800"/>
      <c r="L24" s="797"/>
      <c r="M24" s="797"/>
      <c r="N24" s="801" t="s">
        <v>342</v>
      </c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AB24" s="796"/>
      <c r="AC24" s="796"/>
    </row>
    <row r="25" spans="1:31" ht="27.95" customHeight="1" thickBot="1">
      <c r="A25" s="796" t="s">
        <v>227</v>
      </c>
      <c r="B25" s="796"/>
      <c r="C25" s="796"/>
      <c r="D25" s="798"/>
      <c r="E25" s="797"/>
      <c r="F25" s="800" t="s">
        <v>260</v>
      </c>
      <c r="G25" s="800"/>
      <c r="H25" s="800"/>
      <c r="I25" s="800"/>
      <c r="J25" s="800"/>
      <c r="K25" s="800"/>
      <c r="L25" s="797"/>
      <c r="M25" s="797"/>
      <c r="N25" s="802" t="s">
        <v>343</v>
      </c>
      <c r="O25" s="798"/>
      <c r="P25" s="798"/>
      <c r="Q25" s="798"/>
      <c r="R25" s="798"/>
      <c r="S25" s="798"/>
      <c r="T25" s="798"/>
      <c r="U25" s="798"/>
      <c r="V25" s="798"/>
      <c r="W25" s="798"/>
      <c r="Y25" s="798"/>
      <c r="Z25" s="798"/>
      <c r="AA25" s="798"/>
      <c r="AB25" s="798"/>
      <c r="AC25" s="798"/>
    </row>
    <row r="26" spans="1:31" ht="27.95" customHeight="1" thickTop="1" thickBot="1">
      <c r="A26" s="803" t="s">
        <v>229</v>
      </c>
      <c r="B26" s="804"/>
      <c r="C26" s="805"/>
      <c r="D26" s="806"/>
      <c r="E26" s="807"/>
      <c r="F26" s="808" t="s">
        <v>262</v>
      </c>
      <c r="G26" s="809"/>
      <c r="H26" s="810" t="s">
        <v>265</v>
      </c>
      <c r="I26" s="809"/>
      <c r="J26" s="805"/>
      <c r="K26" s="806"/>
      <c r="L26" s="797"/>
      <c r="M26" s="797"/>
      <c r="N26" s="811"/>
      <c r="O26" s="795"/>
      <c r="P26" s="795"/>
      <c r="Q26" s="795"/>
      <c r="R26" s="795"/>
      <c r="S26" s="795"/>
      <c r="T26" s="795"/>
      <c r="U26" s="795"/>
      <c r="V26" s="795"/>
      <c r="W26" s="795"/>
      <c r="X26" s="795"/>
      <c r="Y26" s="795"/>
      <c r="Z26" s="795"/>
      <c r="AA26" s="795"/>
      <c r="AB26" s="795"/>
      <c r="AC26" s="795"/>
    </row>
    <row r="27" spans="1:31" s="811" customFormat="1" ht="27.95" customHeight="1" thickTop="1">
      <c r="A27" s="812"/>
      <c r="B27" s="813"/>
      <c r="C27" s="814" t="s">
        <v>12</v>
      </c>
      <c r="D27" s="815"/>
      <c r="E27" s="807"/>
      <c r="F27" s="816" t="s">
        <v>261</v>
      </c>
      <c r="G27" s="817" t="s">
        <v>83</v>
      </c>
      <c r="H27" s="817" t="s">
        <v>261</v>
      </c>
      <c r="I27" s="818" t="s">
        <v>83</v>
      </c>
      <c r="J27" s="819" t="s">
        <v>90</v>
      </c>
      <c r="K27" s="820"/>
      <c r="L27" s="807"/>
      <c r="M27" s="816" t="s">
        <v>218</v>
      </c>
      <c r="N27" s="821" t="s">
        <v>124</v>
      </c>
      <c r="O27" s="817" t="s">
        <v>125</v>
      </c>
      <c r="P27" s="821" t="s">
        <v>209</v>
      </c>
      <c r="Q27" s="817" t="s">
        <v>126</v>
      </c>
      <c r="R27" s="817" t="s">
        <v>127</v>
      </c>
      <c r="S27" s="817" t="s">
        <v>128</v>
      </c>
      <c r="T27" s="817" t="s">
        <v>208</v>
      </c>
      <c r="U27" s="1276" t="s">
        <v>129</v>
      </c>
      <c r="V27" s="1277"/>
      <c r="W27" s="817" t="s">
        <v>130</v>
      </c>
      <c r="X27" s="817" t="s">
        <v>131</v>
      </c>
      <c r="Y27" s="817" t="s">
        <v>132</v>
      </c>
      <c r="Z27" s="817" t="s">
        <v>207</v>
      </c>
      <c r="AA27" s="817"/>
      <c r="AB27" s="822"/>
      <c r="AC27" s="823"/>
    </row>
    <row r="28" spans="1:31" s="811" customFormat="1" ht="27.95" customHeight="1" thickBot="1">
      <c r="A28" s="1278" t="s">
        <v>120</v>
      </c>
      <c r="B28" s="1279"/>
      <c r="C28" s="824" t="s">
        <v>85</v>
      </c>
      <c r="D28" s="825"/>
      <c r="E28" s="807"/>
      <c r="F28" s="826" t="s">
        <v>264</v>
      </c>
      <c r="G28" s="827" t="s">
        <v>84</v>
      </c>
      <c r="H28" s="827" t="s">
        <v>264</v>
      </c>
      <c r="I28" s="828" t="s">
        <v>84</v>
      </c>
      <c r="J28" s="819" t="s">
        <v>85</v>
      </c>
      <c r="K28" s="820"/>
      <c r="L28" s="807"/>
      <c r="M28" s="829" t="s">
        <v>219</v>
      </c>
      <c r="N28" s="830" t="s">
        <v>133</v>
      </c>
      <c r="O28" s="831" t="s">
        <v>134</v>
      </c>
      <c r="P28" s="832" t="s">
        <v>135</v>
      </c>
      <c r="Q28" s="831" t="s">
        <v>210</v>
      </c>
      <c r="R28" s="831" t="s">
        <v>211</v>
      </c>
      <c r="S28" s="831" t="s">
        <v>212</v>
      </c>
      <c r="T28" s="831" t="s">
        <v>213</v>
      </c>
      <c r="U28" s="1280" t="s">
        <v>214</v>
      </c>
      <c r="V28" s="1281"/>
      <c r="W28" s="831" t="s">
        <v>215</v>
      </c>
      <c r="X28" s="831" t="s">
        <v>136</v>
      </c>
      <c r="Y28" s="831" t="s">
        <v>137</v>
      </c>
      <c r="Z28" s="831" t="s">
        <v>138</v>
      </c>
      <c r="AA28" s="833" t="s">
        <v>88</v>
      </c>
      <c r="AB28" s="834"/>
      <c r="AC28" s="835" t="s">
        <v>202</v>
      </c>
    </row>
    <row r="29" spans="1:31" ht="27.95" customHeight="1" thickTop="1" thickBot="1">
      <c r="A29" s="836">
        <f>A10+Z39</f>
        <v>850913</v>
      </c>
      <c r="B29" s="837"/>
      <c r="C29" s="838" t="s">
        <v>323</v>
      </c>
      <c r="D29" s="839"/>
      <c r="E29" s="797"/>
      <c r="F29" s="768">
        <v>7084</v>
      </c>
      <c r="G29" s="769">
        <v>4265</v>
      </c>
      <c r="H29" s="769">
        <v>13643</v>
      </c>
      <c r="I29" s="769">
        <v>5745</v>
      </c>
      <c r="J29" s="838" t="s">
        <v>323</v>
      </c>
      <c r="K29" s="839"/>
      <c r="L29" s="797"/>
      <c r="M29" s="840">
        <f t="shared" ref="M29:M39" si="4">SUM(N29:Z29)</f>
        <v>0</v>
      </c>
      <c r="N29" s="841"/>
      <c r="O29" s="842"/>
      <c r="P29" s="843">
        <v>0</v>
      </c>
      <c r="Q29" s="844">
        <v>0</v>
      </c>
      <c r="R29" s="842">
        <v>0</v>
      </c>
      <c r="S29" s="842">
        <v>0</v>
      </c>
      <c r="T29" s="844">
        <v>0</v>
      </c>
      <c r="U29" s="1282">
        <v>0</v>
      </c>
      <c r="V29" s="1277"/>
      <c r="W29" s="769">
        <v>0</v>
      </c>
      <c r="X29" s="842">
        <v>0</v>
      </c>
      <c r="Y29" s="844">
        <v>0</v>
      </c>
      <c r="Z29" s="769">
        <v>0</v>
      </c>
      <c r="AA29" s="845" t="s">
        <v>203</v>
      </c>
      <c r="AB29" s="846"/>
      <c r="AC29" s="847" t="s">
        <v>70</v>
      </c>
    </row>
    <row r="30" spans="1:31" ht="27.95" customHeight="1" thickTop="1" thickBot="1">
      <c r="A30" s="836">
        <f>A11+Y39</f>
        <v>668748</v>
      </c>
      <c r="B30" s="848"/>
      <c r="C30" s="849" t="s">
        <v>324</v>
      </c>
      <c r="D30" s="850"/>
      <c r="E30" s="797"/>
      <c r="F30" s="773">
        <v>4317</v>
      </c>
      <c r="G30" s="771">
        <v>2675</v>
      </c>
      <c r="H30" s="771">
        <v>11769</v>
      </c>
      <c r="I30" s="771">
        <v>5370</v>
      </c>
      <c r="J30" s="849" t="s">
        <v>324</v>
      </c>
      <c r="K30" s="850"/>
      <c r="L30" s="797"/>
      <c r="M30" s="851">
        <f t="shared" si="4"/>
        <v>30416</v>
      </c>
      <c r="N30" s="852"/>
      <c r="O30" s="780"/>
      <c r="P30" s="853">
        <v>0</v>
      </c>
      <c r="Q30" s="853">
        <v>0</v>
      </c>
      <c r="R30" s="780">
        <v>0</v>
      </c>
      <c r="S30" s="780">
        <v>0</v>
      </c>
      <c r="T30" s="771">
        <v>0</v>
      </c>
      <c r="U30" s="1283">
        <v>0</v>
      </c>
      <c r="V30" s="1284"/>
      <c r="W30" s="771">
        <v>7450</v>
      </c>
      <c r="X30" s="780">
        <v>13037</v>
      </c>
      <c r="Y30" s="771">
        <v>7512</v>
      </c>
      <c r="Z30" s="771">
        <v>2417</v>
      </c>
      <c r="AA30" s="854" t="s">
        <v>204</v>
      </c>
      <c r="AB30" s="855"/>
      <c r="AC30" s="856" t="s">
        <v>71</v>
      </c>
    </row>
    <row r="31" spans="1:31" ht="27.95" customHeight="1" thickTop="1">
      <c r="A31" s="857">
        <f>A12+X39</f>
        <v>763286</v>
      </c>
      <c r="B31" s="858"/>
      <c r="C31" s="859" t="s">
        <v>344</v>
      </c>
      <c r="D31" s="860"/>
      <c r="E31" s="797"/>
      <c r="F31" s="781">
        <v>6152</v>
      </c>
      <c r="G31" s="780">
        <v>3878</v>
      </c>
      <c r="H31" s="780">
        <v>14021</v>
      </c>
      <c r="I31" s="780">
        <v>6030</v>
      </c>
      <c r="J31" s="859" t="s">
        <v>344</v>
      </c>
      <c r="K31" s="860"/>
      <c r="L31" s="797"/>
      <c r="M31" s="851">
        <f t="shared" si="4"/>
        <v>12254</v>
      </c>
      <c r="N31" s="852"/>
      <c r="O31" s="780"/>
      <c r="P31" s="853">
        <v>0</v>
      </c>
      <c r="Q31" s="853">
        <v>0</v>
      </c>
      <c r="R31" s="780">
        <v>0</v>
      </c>
      <c r="S31" s="780">
        <v>0</v>
      </c>
      <c r="T31" s="771">
        <v>0</v>
      </c>
      <c r="U31" s="1283">
        <v>0</v>
      </c>
      <c r="V31" s="1284"/>
      <c r="W31" s="771">
        <v>0</v>
      </c>
      <c r="X31" s="780">
        <v>3787</v>
      </c>
      <c r="Y31" s="771">
        <v>4653</v>
      </c>
      <c r="Z31" s="771">
        <v>3814</v>
      </c>
      <c r="AA31" s="854" t="s">
        <v>205</v>
      </c>
      <c r="AB31" s="855"/>
      <c r="AC31" s="856" t="s">
        <v>72</v>
      </c>
    </row>
    <row r="32" spans="1:31" s="867" customFormat="1" ht="27.75" customHeight="1">
      <c r="A32" s="861">
        <f>SUM(A13+W39)</f>
        <v>685565</v>
      </c>
      <c r="B32" s="862"/>
      <c r="C32" s="1285" t="s">
        <v>326</v>
      </c>
      <c r="D32" s="1286"/>
      <c r="E32" s="807"/>
      <c r="F32" s="773">
        <v>4929</v>
      </c>
      <c r="G32" s="771">
        <v>2953</v>
      </c>
      <c r="H32" s="771">
        <v>12577</v>
      </c>
      <c r="I32" s="771">
        <v>5959</v>
      </c>
      <c r="J32" s="1285" t="s">
        <v>326</v>
      </c>
      <c r="K32" s="1286"/>
      <c r="L32" s="807"/>
      <c r="M32" s="863">
        <f t="shared" si="4"/>
        <v>0</v>
      </c>
      <c r="N32" s="852"/>
      <c r="O32" s="771"/>
      <c r="P32" s="853">
        <v>0</v>
      </c>
      <c r="Q32" s="853">
        <v>0</v>
      </c>
      <c r="R32" s="771">
        <v>0</v>
      </c>
      <c r="S32" s="771">
        <v>0</v>
      </c>
      <c r="T32" s="771">
        <v>0</v>
      </c>
      <c r="U32" s="1283">
        <v>0</v>
      </c>
      <c r="V32" s="1284"/>
      <c r="W32" s="771">
        <v>0</v>
      </c>
      <c r="X32" s="771">
        <v>0</v>
      </c>
      <c r="Y32" s="771">
        <v>0</v>
      </c>
      <c r="Z32" s="771">
        <v>0</v>
      </c>
      <c r="AA32" s="864" t="s">
        <v>144</v>
      </c>
      <c r="AB32" s="865"/>
      <c r="AC32" s="866" t="s">
        <v>73</v>
      </c>
    </row>
    <row r="33" spans="1:30" ht="27.95" customHeight="1">
      <c r="A33" s="868">
        <f>A14+U39</f>
        <v>642390</v>
      </c>
      <c r="B33" s="869"/>
      <c r="C33" s="849" t="s">
        <v>327</v>
      </c>
      <c r="D33" s="850"/>
      <c r="E33" s="797"/>
      <c r="F33" s="773">
        <v>7707</v>
      </c>
      <c r="G33" s="771">
        <v>4446</v>
      </c>
      <c r="H33" s="771">
        <v>8503</v>
      </c>
      <c r="I33" s="771">
        <v>3267</v>
      </c>
      <c r="J33" s="849" t="s">
        <v>327</v>
      </c>
      <c r="K33" s="850"/>
      <c r="L33" s="797"/>
      <c r="M33" s="851">
        <f t="shared" si="4"/>
        <v>0</v>
      </c>
      <c r="N33" s="852"/>
      <c r="O33" s="780"/>
      <c r="P33" s="853">
        <v>0</v>
      </c>
      <c r="Q33" s="853">
        <v>0</v>
      </c>
      <c r="R33" s="780">
        <v>0</v>
      </c>
      <c r="S33" s="780">
        <v>0</v>
      </c>
      <c r="T33" s="771">
        <v>0</v>
      </c>
      <c r="U33" s="1283">
        <v>0</v>
      </c>
      <c r="V33" s="1284"/>
      <c r="W33" s="771">
        <v>0</v>
      </c>
      <c r="X33" s="780">
        <v>0</v>
      </c>
      <c r="Y33" s="771">
        <v>0</v>
      </c>
      <c r="Z33" s="771">
        <v>0</v>
      </c>
      <c r="AA33" s="854" t="s">
        <v>206</v>
      </c>
      <c r="AB33" s="855"/>
      <c r="AC33" s="856" t="s">
        <v>74</v>
      </c>
    </row>
    <row r="34" spans="1:30" ht="27.95" customHeight="1">
      <c r="A34" s="861">
        <f>SUM(A15+T39)</f>
        <v>789543</v>
      </c>
      <c r="B34" s="862"/>
      <c r="C34" s="849" t="s">
        <v>328</v>
      </c>
      <c r="D34" s="850"/>
      <c r="E34" s="797"/>
      <c r="F34" s="773">
        <v>2746</v>
      </c>
      <c r="G34" s="771">
        <v>1631</v>
      </c>
      <c r="H34" s="771">
        <v>8269</v>
      </c>
      <c r="I34" s="771">
        <v>2885</v>
      </c>
      <c r="J34" s="849" t="s">
        <v>328</v>
      </c>
      <c r="K34" s="850"/>
      <c r="L34" s="797"/>
      <c r="M34" s="851">
        <f t="shared" si="4"/>
        <v>0</v>
      </c>
      <c r="N34" s="852"/>
      <c r="O34" s="780"/>
      <c r="P34" s="853">
        <v>0</v>
      </c>
      <c r="Q34" s="853">
        <v>0</v>
      </c>
      <c r="R34" s="780">
        <v>0</v>
      </c>
      <c r="S34" s="780">
        <v>0</v>
      </c>
      <c r="T34" s="771">
        <v>0</v>
      </c>
      <c r="U34" s="1283">
        <v>0</v>
      </c>
      <c r="V34" s="1284"/>
      <c r="W34" s="771">
        <v>0</v>
      </c>
      <c r="X34" s="780">
        <v>0</v>
      </c>
      <c r="Y34" s="771">
        <v>0</v>
      </c>
      <c r="Z34" s="771">
        <v>0</v>
      </c>
      <c r="AA34" s="854" t="s">
        <v>143</v>
      </c>
      <c r="AB34" s="855"/>
      <c r="AC34" s="856" t="s">
        <v>75</v>
      </c>
    </row>
    <row r="35" spans="1:30" ht="27.95" customHeight="1">
      <c r="A35" s="870">
        <f>SUM(A16+S39)</f>
        <v>812237</v>
      </c>
      <c r="B35" s="871"/>
      <c r="C35" s="859" t="s">
        <v>329</v>
      </c>
      <c r="D35" s="860"/>
      <c r="E35" s="797"/>
      <c r="F35" s="781">
        <v>6848</v>
      </c>
      <c r="G35" s="780">
        <v>4063</v>
      </c>
      <c r="H35" s="780">
        <v>7576</v>
      </c>
      <c r="I35" s="780">
        <v>3392</v>
      </c>
      <c r="J35" s="859" t="s">
        <v>329</v>
      </c>
      <c r="K35" s="860"/>
      <c r="L35" s="797"/>
      <c r="M35" s="851">
        <f t="shared" si="4"/>
        <v>0</v>
      </c>
      <c r="N35" s="852"/>
      <c r="O35" s="780"/>
      <c r="P35" s="853">
        <v>0</v>
      </c>
      <c r="Q35" s="853">
        <v>0</v>
      </c>
      <c r="R35" s="780">
        <v>0</v>
      </c>
      <c r="S35" s="780">
        <v>0</v>
      </c>
      <c r="T35" s="771">
        <v>0</v>
      </c>
      <c r="U35" s="1283">
        <v>0</v>
      </c>
      <c r="V35" s="1284"/>
      <c r="W35" s="771">
        <v>0</v>
      </c>
      <c r="X35" s="780">
        <v>0</v>
      </c>
      <c r="Y35" s="771">
        <v>0</v>
      </c>
      <c r="Z35" s="771">
        <v>0</v>
      </c>
      <c r="AA35" s="854" t="s">
        <v>145</v>
      </c>
      <c r="AB35" s="855"/>
      <c r="AC35" s="872" t="s">
        <v>271</v>
      </c>
    </row>
    <row r="36" spans="1:30" ht="27.95" customHeight="1">
      <c r="A36" s="870">
        <f>SUM(A17+R39)</f>
        <v>1053687</v>
      </c>
      <c r="B36" s="871"/>
      <c r="C36" s="859" t="s">
        <v>330</v>
      </c>
      <c r="D36" s="860"/>
      <c r="E36" s="797"/>
      <c r="F36" s="781">
        <v>2380</v>
      </c>
      <c r="G36" s="780">
        <v>1497</v>
      </c>
      <c r="H36" s="780">
        <v>13682</v>
      </c>
      <c r="I36" s="780">
        <v>6393</v>
      </c>
      <c r="J36" s="859" t="s">
        <v>330</v>
      </c>
      <c r="K36" s="860"/>
      <c r="L36" s="797"/>
      <c r="M36" s="851">
        <f t="shared" si="4"/>
        <v>0</v>
      </c>
      <c r="N36" s="852"/>
      <c r="O36" s="780"/>
      <c r="P36" s="853">
        <v>0</v>
      </c>
      <c r="Q36" s="853">
        <v>0</v>
      </c>
      <c r="R36" s="780">
        <v>0</v>
      </c>
      <c r="S36" s="780">
        <v>0</v>
      </c>
      <c r="T36" s="771">
        <v>0</v>
      </c>
      <c r="U36" s="1283">
        <v>0</v>
      </c>
      <c r="V36" s="1284"/>
      <c r="W36" s="771">
        <v>0</v>
      </c>
      <c r="X36" s="780">
        <v>0</v>
      </c>
      <c r="Y36" s="771">
        <v>0</v>
      </c>
      <c r="Z36" s="771">
        <v>0</v>
      </c>
      <c r="AA36" s="873" t="s">
        <v>269</v>
      </c>
      <c r="AB36" s="855"/>
      <c r="AC36" s="856" t="s">
        <v>76</v>
      </c>
    </row>
    <row r="37" spans="1:30" ht="27.95" customHeight="1">
      <c r="A37" s="874">
        <f>SUM(A18+Q39)</f>
        <v>1072980</v>
      </c>
      <c r="B37" s="875"/>
      <c r="C37" s="849" t="s">
        <v>331</v>
      </c>
      <c r="D37" s="850"/>
      <c r="E37" s="797"/>
      <c r="F37" s="863">
        <v>6229</v>
      </c>
      <c r="G37" s="853">
        <v>3873</v>
      </c>
      <c r="H37" s="853">
        <v>8662</v>
      </c>
      <c r="I37" s="853">
        <v>3646</v>
      </c>
      <c r="J37" s="849" t="s">
        <v>331</v>
      </c>
      <c r="K37" s="850"/>
      <c r="L37" s="797"/>
      <c r="M37" s="851">
        <f t="shared" si="4"/>
        <v>0</v>
      </c>
      <c r="N37" s="852"/>
      <c r="O37" s="780"/>
      <c r="P37" s="853">
        <v>0</v>
      </c>
      <c r="Q37" s="853">
        <v>0</v>
      </c>
      <c r="R37" s="780">
        <v>0</v>
      </c>
      <c r="S37" s="780">
        <v>0</v>
      </c>
      <c r="T37" s="771">
        <v>0</v>
      </c>
      <c r="U37" s="1283">
        <v>0</v>
      </c>
      <c r="V37" s="1284"/>
      <c r="W37" s="771">
        <v>0</v>
      </c>
      <c r="X37" s="780">
        <v>0</v>
      </c>
      <c r="Y37" s="771">
        <v>0</v>
      </c>
      <c r="Z37" s="771">
        <v>0</v>
      </c>
      <c r="AA37" s="854" t="s">
        <v>117</v>
      </c>
      <c r="AB37" s="855"/>
      <c r="AC37" s="856" t="s">
        <v>201</v>
      </c>
    </row>
    <row r="38" spans="1:30" ht="27.95" customHeight="1" thickBot="1">
      <c r="A38" s="870">
        <f>SUM(A19+P39)</f>
        <v>815794</v>
      </c>
      <c r="B38" s="871"/>
      <c r="C38" s="849" t="s">
        <v>345</v>
      </c>
      <c r="D38" s="850"/>
      <c r="E38" s="797"/>
      <c r="F38" s="876">
        <v>3929</v>
      </c>
      <c r="G38" s="877">
        <v>2354</v>
      </c>
      <c r="H38" s="877">
        <v>14119</v>
      </c>
      <c r="I38" s="877">
        <v>6428</v>
      </c>
      <c r="J38" s="849" t="s">
        <v>345</v>
      </c>
      <c r="K38" s="850"/>
      <c r="L38" s="797"/>
      <c r="M38" s="878">
        <f t="shared" si="4"/>
        <v>103458</v>
      </c>
      <c r="N38" s="879"/>
      <c r="O38" s="792"/>
      <c r="P38" s="880">
        <v>21775</v>
      </c>
      <c r="Q38" s="946">
        <v>18936</v>
      </c>
      <c r="R38" s="792">
        <v>6252</v>
      </c>
      <c r="S38" s="792">
        <v>4131</v>
      </c>
      <c r="T38" s="881">
        <v>2959</v>
      </c>
      <c r="U38" s="1289">
        <v>7789</v>
      </c>
      <c r="V38" s="1290"/>
      <c r="W38" s="881">
        <v>6689</v>
      </c>
      <c r="X38" s="792">
        <v>13250</v>
      </c>
      <c r="Y38" s="881">
        <v>9163</v>
      </c>
      <c r="Z38" s="881">
        <v>12514</v>
      </c>
      <c r="AA38" s="882" t="s">
        <v>78</v>
      </c>
      <c r="AB38" s="855"/>
      <c r="AC38" s="856" t="s">
        <v>77</v>
      </c>
    </row>
    <row r="39" spans="1:30" ht="27.95" customHeight="1" thickTop="1" thickBot="1">
      <c r="A39" s="870">
        <f>SUM(A20+O39)</f>
        <v>0</v>
      </c>
      <c r="B39" s="871"/>
      <c r="C39" s="859" t="s">
        <v>346</v>
      </c>
      <c r="D39" s="860"/>
      <c r="E39" s="797"/>
      <c r="F39" s="781"/>
      <c r="G39" s="780"/>
      <c r="H39" s="780"/>
      <c r="I39" s="780"/>
      <c r="J39" s="859" t="s">
        <v>346</v>
      </c>
      <c r="K39" s="860"/>
      <c r="L39" s="797"/>
      <c r="M39" s="883">
        <f t="shared" si="4"/>
        <v>146128</v>
      </c>
      <c r="N39" s="884">
        <f t="shared" ref="N39:T39" si="5">SUM(N28:N38)</f>
        <v>0</v>
      </c>
      <c r="O39" s="885">
        <f t="shared" si="5"/>
        <v>0</v>
      </c>
      <c r="P39" s="884">
        <f t="shared" si="5"/>
        <v>21775</v>
      </c>
      <c r="Q39" s="886">
        <f t="shared" si="5"/>
        <v>18936</v>
      </c>
      <c r="R39" s="885">
        <f t="shared" si="5"/>
        <v>6252</v>
      </c>
      <c r="S39" s="885">
        <f t="shared" si="5"/>
        <v>4131</v>
      </c>
      <c r="T39" s="886">
        <f t="shared" si="5"/>
        <v>2959</v>
      </c>
      <c r="U39" s="1287">
        <f>SUM(U29:V38)</f>
        <v>7789</v>
      </c>
      <c r="V39" s="1288"/>
      <c r="W39" s="886">
        <f>SUM(W28:W38)</f>
        <v>14139</v>
      </c>
      <c r="X39" s="887">
        <f>SUM(X29:X38)</f>
        <v>30074</v>
      </c>
      <c r="Y39" s="886">
        <f>SUM(Y28:Y38)</f>
        <v>21328</v>
      </c>
      <c r="Z39" s="888">
        <f>SUM(Z28:Z38)</f>
        <v>18745</v>
      </c>
      <c r="AA39" s="889" t="s">
        <v>30</v>
      </c>
      <c r="AB39" s="890"/>
      <c r="AC39" s="891" t="s">
        <v>161</v>
      </c>
    </row>
    <row r="40" spans="1:30" ht="27.95" customHeight="1" thickTop="1" thickBot="1">
      <c r="A40" s="892">
        <f>SUM(N39+A21)</f>
        <v>0</v>
      </c>
      <c r="B40" s="893"/>
      <c r="C40" s="894" t="s">
        <v>347</v>
      </c>
      <c r="D40" s="895"/>
      <c r="F40" s="896"/>
      <c r="G40" s="897"/>
      <c r="H40" s="881"/>
      <c r="I40" s="897"/>
      <c r="J40" s="894" t="s">
        <v>347</v>
      </c>
      <c r="K40" s="895"/>
      <c r="Z40" s="898"/>
      <c r="AA40" s="898"/>
      <c r="AB40" s="898"/>
      <c r="AC40" s="899"/>
      <c r="AD40" s="898"/>
    </row>
    <row r="41" spans="1:30" ht="27.95" customHeight="1" thickTop="1" thickBot="1">
      <c r="A41" s="900">
        <f>SUM(A29:A40)</f>
        <v>8155143</v>
      </c>
      <c r="B41" s="901"/>
      <c r="C41" s="902" t="s">
        <v>30</v>
      </c>
      <c r="D41" s="903"/>
      <c r="E41" s="904"/>
      <c r="F41" s="905">
        <f>SUM(F29:F40)</f>
        <v>52321</v>
      </c>
      <c r="G41" s="905">
        <f>SUM(G29:G40)</f>
        <v>31635</v>
      </c>
      <c r="H41" s="906">
        <f>SUM(H29:H40)</f>
        <v>112821</v>
      </c>
      <c r="I41" s="905">
        <f>SUM(I29:I40)</f>
        <v>49115</v>
      </c>
      <c r="J41" s="907" t="s">
        <v>30</v>
      </c>
      <c r="K41" s="907"/>
    </row>
    <row r="42" spans="1:30" ht="15.75" thickTop="1">
      <c r="A42" s="908" t="s">
        <v>255</v>
      </c>
      <c r="C42" s="909" t="s">
        <v>48</v>
      </c>
    </row>
    <row r="43" spans="1:30" ht="15">
      <c r="A43" s="908"/>
      <c r="C43" s="909"/>
    </row>
    <row r="44" spans="1:30" ht="15">
      <c r="A44" s="908"/>
      <c r="C44" s="909"/>
    </row>
  </sheetData>
  <mergeCells count="20">
    <mergeCell ref="U39:V39"/>
    <mergeCell ref="U33:V33"/>
    <mergeCell ref="U34:V34"/>
    <mergeCell ref="U35:V35"/>
    <mergeCell ref="U36:V36"/>
    <mergeCell ref="U37:V37"/>
    <mergeCell ref="U38:V38"/>
    <mergeCell ref="U29:V29"/>
    <mergeCell ref="U30:V30"/>
    <mergeCell ref="U31:V31"/>
    <mergeCell ref="C32:D32"/>
    <mergeCell ref="J32:K32"/>
    <mergeCell ref="U32:V32"/>
    <mergeCell ref="A3:K3"/>
    <mergeCell ref="L3:AC3"/>
    <mergeCell ref="P4:R4"/>
    <mergeCell ref="P5:R5"/>
    <mergeCell ref="U27:V27"/>
    <mergeCell ref="A28:B28"/>
    <mergeCell ref="U28:V28"/>
  </mergeCells>
  <printOptions horizontalCentered="1"/>
  <pageMargins left="2.5590551E-2" right="2.5590551E-2" top="0.90551181102362199" bottom="0.55118110236220497" header="0.94488188976377996" footer="0.511811023622047"/>
  <pageSetup paperSize="9" scale="40" fitToHeight="2" orientation="landscape" verticalDpi="300" r:id="rId1"/>
  <headerFooter alignWithMargins="0">
    <oddHeader>&amp;A</oddHeader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ورقة9"/>
  <dimension ref="A1:AS37"/>
  <sheetViews>
    <sheetView showGridLines="0" zoomScale="57" zoomScaleNormal="57" workbookViewId="0">
      <selection activeCell="A19" sqref="A19"/>
    </sheetView>
  </sheetViews>
  <sheetFormatPr defaultRowHeight="12.75"/>
  <cols>
    <col min="1" max="1" width="16" style="36" customWidth="1"/>
    <col min="2" max="2" width="15.42578125" style="36" customWidth="1"/>
    <col min="3" max="3" width="13" style="36" customWidth="1"/>
    <col min="4" max="4" width="16.140625" style="36" customWidth="1"/>
    <col min="5" max="5" width="18.7109375" style="36" customWidth="1"/>
    <col min="6" max="6" width="13" style="36" customWidth="1"/>
    <col min="7" max="7" width="10.85546875" style="36" customWidth="1"/>
    <col min="8" max="8" width="11.5703125" style="36" customWidth="1"/>
    <col min="9" max="9" width="15.5703125" style="36" customWidth="1"/>
    <col min="10" max="10" width="14.140625" style="36" customWidth="1"/>
    <col min="11" max="11" width="12.85546875" style="36" customWidth="1"/>
    <col min="12" max="12" width="14.7109375" style="36" customWidth="1"/>
    <col min="13" max="13" width="10.85546875" style="36" customWidth="1"/>
    <col min="14" max="14" width="12.5703125" style="36" customWidth="1"/>
    <col min="15" max="15" width="15.42578125" style="36" customWidth="1"/>
    <col min="16" max="16" width="15.140625" style="36" customWidth="1"/>
    <col min="17" max="17" width="11.5703125" style="36" customWidth="1"/>
    <col min="18" max="18" width="12.140625" style="36" customWidth="1"/>
    <col min="19" max="19" width="13.85546875" style="36" customWidth="1"/>
    <col min="20" max="20" width="14.42578125" style="36" customWidth="1"/>
    <col min="21" max="21" width="16.28515625" style="36" customWidth="1"/>
    <col min="22" max="22" width="10.28515625" style="36" bestFit="1" customWidth="1"/>
    <col min="23" max="16384" width="9.140625" style="36"/>
  </cols>
  <sheetData>
    <row r="1" spans="1:45" ht="20.25">
      <c r="A1" s="90"/>
      <c r="B1" s="91" t="s">
        <v>337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  <c r="V1" s="93"/>
      <c r="W1" s="94"/>
      <c r="X1" s="94"/>
    </row>
    <row r="2" spans="1:45" ht="21" thickBot="1">
      <c r="A2" s="95"/>
      <c r="B2" s="96" t="s">
        <v>338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7"/>
    </row>
    <row r="3" spans="1:45" s="98" customFormat="1" ht="16.5" customHeight="1" thickTop="1">
      <c r="A3" s="251"/>
      <c r="B3" s="260" t="s">
        <v>162</v>
      </c>
      <c r="C3" s="252"/>
      <c r="D3" s="252"/>
      <c r="E3" s="252"/>
      <c r="F3" s="252"/>
      <c r="G3" s="252"/>
      <c r="H3" s="244"/>
      <c r="I3" s="244"/>
      <c r="J3" s="244"/>
      <c r="K3" s="244"/>
      <c r="L3" s="244"/>
      <c r="M3" s="244"/>
      <c r="N3" s="244"/>
      <c r="O3" s="244"/>
      <c r="P3" s="244"/>
      <c r="Q3" s="245"/>
      <c r="R3" s="245"/>
      <c r="S3" s="246" t="s">
        <v>32</v>
      </c>
      <c r="T3" s="244"/>
      <c r="U3" s="226"/>
    </row>
    <row r="4" spans="1:45" s="98" customFormat="1" ht="16.5" customHeight="1">
      <c r="A4" s="256"/>
      <c r="B4" s="261" t="s">
        <v>189</v>
      </c>
      <c r="C4" s="233"/>
      <c r="D4" s="234"/>
      <c r="E4" s="234"/>
      <c r="F4" s="234"/>
      <c r="G4" s="235" t="s">
        <v>101</v>
      </c>
      <c r="H4" s="235" t="s">
        <v>176</v>
      </c>
      <c r="I4" s="263" t="s">
        <v>173</v>
      </c>
      <c r="J4" s="272" t="s">
        <v>103</v>
      </c>
      <c r="K4" s="233"/>
      <c r="L4" s="233"/>
      <c r="M4" s="236"/>
      <c r="N4" s="278"/>
      <c r="O4" s="272" t="s">
        <v>152</v>
      </c>
      <c r="P4" s="247"/>
      <c r="Q4" s="247"/>
      <c r="R4" s="247"/>
      <c r="S4" s="247"/>
      <c r="T4" s="321"/>
      <c r="U4" s="228"/>
    </row>
    <row r="5" spans="1:45" s="98" customFormat="1" ht="16.5" customHeight="1">
      <c r="A5" s="256"/>
      <c r="B5" s="262" t="s">
        <v>182</v>
      </c>
      <c r="C5" s="249"/>
      <c r="D5" s="249"/>
      <c r="E5" s="249"/>
      <c r="F5" s="249"/>
      <c r="G5" s="237" t="s">
        <v>177</v>
      </c>
      <c r="H5" s="237" t="s">
        <v>175</v>
      </c>
      <c r="I5" s="271" t="s">
        <v>172</v>
      </c>
      <c r="J5" s="273" t="s">
        <v>171</v>
      </c>
      <c r="K5" s="248"/>
      <c r="L5" s="248"/>
      <c r="M5" s="253"/>
      <c r="N5" s="279"/>
      <c r="O5" s="273" t="s">
        <v>153</v>
      </c>
      <c r="P5" s="248"/>
      <c r="Q5" s="248"/>
      <c r="R5" s="249"/>
      <c r="S5" s="250"/>
      <c r="T5" s="322"/>
      <c r="U5" s="228"/>
    </row>
    <row r="6" spans="1:45" s="98" customFormat="1" ht="18.75">
      <c r="A6" s="257" t="s">
        <v>33</v>
      </c>
      <c r="B6" s="238" t="s">
        <v>56</v>
      </c>
      <c r="C6" s="235" t="s">
        <v>104</v>
      </c>
      <c r="D6" s="235" t="s">
        <v>184</v>
      </c>
      <c r="E6" s="235" t="s">
        <v>68</v>
      </c>
      <c r="F6" s="235" t="s">
        <v>102</v>
      </c>
      <c r="G6" s="235" t="s">
        <v>180</v>
      </c>
      <c r="H6" s="235"/>
      <c r="I6" s="263"/>
      <c r="J6" s="270"/>
      <c r="K6" s="266"/>
      <c r="L6" s="239" t="s">
        <v>241</v>
      </c>
      <c r="M6" s="235"/>
      <c r="N6" s="274"/>
      <c r="O6" s="276"/>
      <c r="P6" s="275"/>
      <c r="Q6" s="240"/>
      <c r="R6" s="240"/>
      <c r="S6" s="240" t="s">
        <v>163</v>
      </c>
      <c r="T6" s="264" t="s">
        <v>163</v>
      </c>
      <c r="U6" s="229"/>
    </row>
    <row r="7" spans="1:45" s="98" customFormat="1" ht="18">
      <c r="A7" s="257" t="s">
        <v>51</v>
      </c>
      <c r="B7" s="238" t="s">
        <v>4</v>
      </c>
      <c r="C7" s="235"/>
      <c r="D7" s="235" t="s">
        <v>185</v>
      </c>
      <c r="E7" s="235"/>
      <c r="F7" s="235"/>
      <c r="G7" s="235" t="s">
        <v>181</v>
      </c>
      <c r="H7" s="235" t="s">
        <v>176</v>
      </c>
      <c r="I7" s="263" t="s">
        <v>173</v>
      </c>
      <c r="J7" s="227" t="s">
        <v>161</v>
      </c>
      <c r="K7" s="267" t="s">
        <v>168</v>
      </c>
      <c r="L7" s="235" t="s">
        <v>242</v>
      </c>
      <c r="M7" s="235" t="s">
        <v>105</v>
      </c>
      <c r="N7" s="263" t="s">
        <v>169</v>
      </c>
      <c r="O7" s="227" t="s">
        <v>161</v>
      </c>
      <c r="P7" s="267" t="s">
        <v>79</v>
      </c>
      <c r="Q7" s="235" t="s">
        <v>191</v>
      </c>
      <c r="R7" s="235" t="s">
        <v>100</v>
      </c>
      <c r="S7" s="235" t="s">
        <v>165</v>
      </c>
      <c r="T7" s="263" t="s">
        <v>164</v>
      </c>
      <c r="U7" s="227" t="s">
        <v>12</v>
      </c>
      <c r="AS7" s="98">
        <v>0</v>
      </c>
    </row>
    <row r="8" spans="1:45" s="98" customFormat="1" ht="18.75">
      <c r="A8" s="258" t="s">
        <v>25</v>
      </c>
      <c r="B8" s="241" t="s">
        <v>78</v>
      </c>
      <c r="C8" s="240" t="s">
        <v>112</v>
      </c>
      <c r="D8" s="240" t="s">
        <v>183</v>
      </c>
      <c r="E8" s="240" t="s">
        <v>106</v>
      </c>
      <c r="F8" s="240" t="s">
        <v>109</v>
      </c>
      <c r="G8" s="240" t="s">
        <v>178</v>
      </c>
      <c r="H8" s="240" t="s">
        <v>108</v>
      </c>
      <c r="I8" s="264" t="s">
        <v>146</v>
      </c>
      <c r="J8" s="230" t="s">
        <v>25</v>
      </c>
      <c r="K8" s="268" t="s">
        <v>18</v>
      </c>
      <c r="L8" s="235" t="s">
        <v>243</v>
      </c>
      <c r="M8" s="240"/>
      <c r="N8" s="274"/>
      <c r="O8" s="229" t="s">
        <v>25</v>
      </c>
      <c r="P8" s="268"/>
      <c r="Q8" s="239"/>
      <c r="R8" s="239"/>
      <c r="S8" s="494" t="s">
        <v>166</v>
      </c>
      <c r="T8" s="264" t="s">
        <v>110</v>
      </c>
      <c r="U8" s="229"/>
    </row>
    <row r="9" spans="1:45" s="98" customFormat="1" ht="16.5" thickBot="1">
      <c r="A9" s="259" t="s">
        <v>44</v>
      </c>
      <c r="B9" s="242"/>
      <c r="C9" s="243"/>
      <c r="D9" s="243"/>
      <c r="E9" s="243"/>
      <c r="F9" s="243"/>
      <c r="G9" s="243"/>
      <c r="H9" s="243"/>
      <c r="I9" s="265"/>
      <c r="J9" s="231" t="s">
        <v>171</v>
      </c>
      <c r="K9" s="269" t="s">
        <v>78</v>
      </c>
      <c r="L9" s="243" t="s">
        <v>111</v>
      </c>
      <c r="M9" s="243" t="s">
        <v>113</v>
      </c>
      <c r="N9" s="265" t="s">
        <v>114</v>
      </c>
      <c r="O9" s="231" t="s">
        <v>167</v>
      </c>
      <c r="P9" s="269" t="s">
        <v>78</v>
      </c>
      <c r="Q9" s="243" t="s">
        <v>69</v>
      </c>
      <c r="R9" s="493" t="s">
        <v>107</v>
      </c>
      <c r="S9" s="243" t="s">
        <v>116</v>
      </c>
      <c r="T9" s="265" t="s">
        <v>116</v>
      </c>
      <c r="U9" s="232" t="s">
        <v>29</v>
      </c>
    </row>
    <row r="10" spans="1:45" s="113" customFormat="1" ht="27.75" customHeight="1" thickTop="1" thickBot="1">
      <c r="A10" s="280">
        <f t="shared" ref="A10:A22" si="0">SUM(B10:I10)+J10+O10</f>
        <v>850913</v>
      </c>
      <c r="B10" s="281">
        <v>82130</v>
      </c>
      <c r="C10" s="282">
        <v>0</v>
      </c>
      <c r="D10" s="282">
        <v>7776</v>
      </c>
      <c r="E10" s="282">
        <v>85643</v>
      </c>
      <c r="F10" s="282">
        <v>43684</v>
      </c>
      <c r="G10" s="282">
        <v>0</v>
      </c>
      <c r="H10" s="282">
        <v>183</v>
      </c>
      <c r="I10" s="283">
        <v>83198</v>
      </c>
      <c r="J10" s="284">
        <f t="shared" ref="J10:J21" si="1">SUM(K10:N10)</f>
        <v>101237</v>
      </c>
      <c r="K10" s="285">
        <v>7144</v>
      </c>
      <c r="L10" s="282">
        <v>94093</v>
      </c>
      <c r="M10" s="282">
        <v>0</v>
      </c>
      <c r="N10" s="283">
        <v>0</v>
      </c>
      <c r="O10" s="284">
        <f>SUM(P10+Q10+R10+S10+T10)</f>
        <v>447062</v>
      </c>
      <c r="P10" s="285">
        <v>366080</v>
      </c>
      <c r="Q10" s="282">
        <v>60985</v>
      </c>
      <c r="R10" s="282">
        <v>19997</v>
      </c>
      <c r="S10" s="282">
        <v>0</v>
      </c>
      <c r="T10" s="283">
        <v>0</v>
      </c>
      <c r="U10" s="422" t="s">
        <v>323</v>
      </c>
    </row>
    <row r="11" spans="1:45" s="203" customFormat="1" ht="28.5" customHeight="1" thickTop="1" thickBot="1">
      <c r="A11" s="286">
        <f t="shared" si="0"/>
        <v>668748</v>
      </c>
      <c r="B11" s="287">
        <v>100065</v>
      </c>
      <c r="C11" s="288">
        <v>0</v>
      </c>
      <c r="D11" s="288">
        <v>17997</v>
      </c>
      <c r="E11" s="288">
        <v>0</v>
      </c>
      <c r="F11" s="288">
        <v>51280</v>
      </c>
      <c r="G11" s="288">
        <v>0</v>
      </c>
      <c r="H11" s="288">
        <v>3882</v>
      </c>
      <c r="I11" s="289">
        <v>31587</v>
      </c>
      <c r="J11" s="290">
        <f t="shared" si="1"/>
        <v>106145</v>
      </c>
      <c r="K11" s="291">
        <v>9960</v>
      </c>
      <c r="L11" s="288">
        <v>96185</v>
      </c>
      <c r="M11" s="288">
        <v>0</v>
      </c>
      <c r="N11" s="289">
        <v>0</v>
      </c>
      <c r="O11" s="290">
        <f>SUM(P11+Q11+R11+S11+T11)</f>
        <v>357792</v>
      </c>
      <c r="P11" s="291">
        <v>277742</v>
      </c>
      <c r="Q11" s="288">
        <v>56677</v>
      </c>
      <c r="R11" s="288">
        <v>23373</v>
      </c>
      <c r="S11" s="288">
        <v>0</v>
      </c>
      <c r="T11" s="289">
        <v>0</v>
      </c>
      <c r="U11" s="423" t="s">
        <v>324</v>
      </c>
    </row>
    <row r="12" spans="1:45" ht="28.5" customHeight="1" thickTop="1" thickBot="1">
      <c r="A12" s="292">
        <f t="shared" si="0"/>
        <v>763286</v>
      </c>
      <c r="B12" s="293">
        <v>122208</v>
      </c>
      <c r="C12" s="254">
        <v>0</v>
      </c>
      <c r="D12" s="254">
        <v>21061</v>
      </c>
      <c r="E12" s="254">
        <v>55000</v>
      </c>
      <c r="F12" s="254">
        <v>59261</v>
      </c>
      <c r="G12" s="254">
        <v>0</v>
      </c>
      <c r="H12" s="254">
        <v>8882</v>
      </c>
      <c r="I12" s="294">
        <v>29204</v>
      </c>
      <c r="J12" s="295">
        <f t="shared" si="1"/>
        <v>109968</v>
      </c>
      <c r="K12" s="296">
        <v>4983</v>
      </c>
      <c r="L12" s="254">
        <v>104985</v>
      </c>
      <c r="M12" s="254">
        <v>0</v>
      </c>
      <c r="N12" s="294">
        <v>0</v>
      </c>
      <c r="O12" s="295">
        <f t="shared" ref="O12:O21" si="2">SUM(P12:T12)</f>
        <v>357702</v>
      </c>
      <c r="P12" s="296">
        <v>299206</v>
      </c>
      <c r="Q12" s="254">
        <v>57496</v>
      </c>
      <c r="R12" s="254">
        <v>0</v>
      </c>
      <c r="S12" s="254">
        <v>0</v>
      </c>
      <c r="T12" s="294">
        <v>1000</v>
      </c>
      <c r="U12" s="424" t="s">
        <v>325</v>
      </c>
    </row>
    <row r="13" spans="1:45" s="98" customFormat="1" ht="28.5" customHeight="1" thickTop="1" thickBot="1">
      <c r="A13" s="297">
        <f t="shared" si="0"/>
        <v>685565</v>
      </c>
      <c r="B13" s="298">
        <v>46149</v>
      </c>
      <c r="C13" s="255">
        <v>0</v>
      </c>
      <c r="D13" s="255">
        <v>4609</v>
      </c>
      <c r="E13" s="255">
        <v>29998</v>
      </c>
      <c r="F13" s="255">
        <v>27216</v>
      </c>
      <c r="G13" s="255">
        <v>0</v>
      </c>
      <c r="H13" s="255">
        <v>6341</v>
      </c>
      <c r="I13" s="299">
        <v>27097</v>
      </c>
      <c r="J13" s="277">
        <f t="shared" si="1"/>
        <v>207549</v>
      </c>
      <c r="K13" s="300">
        <v>7546</v>
      </c>
      <c r="L13" s="255">
        <v>200003</v>
      </c>
      <c r="M13" s="255">
        <v>0</v>
      </c>
      <c r="N13" s="299">
        <v>0</v>
      </c>
      <c r="O13" s="277">
        <f t="shared" si="2"/>
        <v>336606</v>
      </c>
      <c r="P13" s="300">
        <v>273566</v>
      </c>
      <c r="Q13" s="255">
        <v>34758</v>
      </c>
      <c r="R13" s="255">
        <v>23328</v>
      </c>
      <c r="S13" s="255">
        <v>4954</v>
      </c>
      <c r="T13" s="299">
        <v>0</v>
      </c>
      <c r="U13" s="425" t="s">
        <v>326</v>
      </c>
    </row>
    <row r="14" spans="1:45" ht="28.5" customHeight="1" thickTop="1" thickBot="1">
      <c r="A14" s="301">
        <f t="shared" si="0"/>
        <v>642390</v>
      </c>
      <c r="B14" s="298">
        <v>11657</v>
      </c>
      <c r="C14" s="255">
        <v>0</v>
      </c>
      <c r="D14" s="255">
        <v>0</v>
      </c>
      <c r="E14" s="255">
        <v>190900</v>
      </c>
      <c r="F14" s="255">
        <v>16835</v>
      </c>
      <c r="G14" s="255">
        <v>0</v>
      </c>
      <c r="H14" s="255">
        <v>984</v>
      </c>
      <c r="I14" s="299">
        <v>26190</v>
      </c>
      <c r="J14" s="277">
        <f t="shared" si="1"/>
        <v>171387</v>
      </c>
      <c r="K14" s="300">
        <v>3933</v>
      </c>
      <c r="L14" s="255">
        <v>167454</v>
      </c>
      <c r="M14" s="255">
        <v>0</v>
      </c>
      <c r="N14" s="299">
        <v>0</v>
      </c>
      <c r="O14" s="277">
        <f t="shared" si="2"/>
        <v>224437</v>
      </c>
      <c r="P14" s="300">
        <v>211914</v>
      </c>
      <c r="Q14" s="255">
        <v>12523</v>
      </c>
      <c r="R14" s="255">
        <v>0</v>
      </c>
      <c r="S14" s="255">
        <v>0</v>
      </c>
      <c r="T14" s="299">
        <v>0</v>
      </c>
      <c r="U14" s="425" t="s">
        <v>327</v>
      </c>
    </row>
    <row r="15" spans="1:45" s="88" customFormat="1" ht="28.5" customHeight="1" thickTop="1" thickBot="1">
      <c r="A15" s="302">
        <f t="shared" si="0"/>
        <v>789543</v>
      </c>
      <c r="B15" s="298">
        <v>83053</v>
      </c>
      <c r="C15" s="255">
        <v>26536</v>
      </c>
      <c r="D15" s="255">
        <v>0</v>
      </c>
      <c r="E15" s="255">
        <v>52309</v>
      </c>
      <c r="F15" s="255">
        <v>16663</v>
      </c>
      <c r="G15" s="255">
        <v>0</v>
      </c>
      <c r="H15" s="255">
        <v>0</v>
      </c>
      <c r="I15" s="299">
        <v>38908</v>
      </c>
      <c r="J15" s="277">
        <f t="shared" si="1"/>
        <v>85050</v>
      </c>
      <c r="K15" s="300">
        <v>12900</v>
      </c>
      <c r="L15" s="255">
        <v>72150</v>
      </c>
      <c r="M15" s="255">
        <v>0</v>
      </c>
      <c r="N15" s="299">
        <v>0</v>
      </c>
      <c r="O15" s="277">
        <f t="shared" si="2"/>
        <v>487024</v>
      </c>
      <c r="P15" s="300">
        <v>435231</v>
      </c>
      <c r="Q15" s="255">
        <v>28296</v>
      </c>
      <c r="R15" s="255">
        <v>23497</v>
      </c>
      <c r="S15" s="255">
        <v>0</v>
      </c>
      <c r="T15" s="299">
        <v>0</v>
      </c>
      <c r="U15" s="425" t="s">
        <v>328</v>
      </c>
    </row>
    <row r="16" spans="1:45" ht="28.5" customHeight="1" thickTop="1" thickBot="1">
      <c r="A16" s="303">
        <f t="shared" si="0"/>
        <v>812237</v>
      </c>
      <c r="B16" s="304">
        <v>103721</v>
      </c>
      <c r="C16" s="305">
        <v>21217</v>
      </c>
      <c r="D16" s="305">
        <v>0</v>
      </c>
      <c r="E16" s="305">
        <v>94416</v>
      </c>
      <c r="F16" s="305">
        <v>15361</v>
      </c>
      <c r="G16" s="305">
        <v>0</v>
      </c>
      <c r="H16" s="305">
        <v>4075</v>
      </c>
      <c r="I16" s="306">
        <v>16015</v>
      </c>
      <c r="J16" s="307">
        <f t="shared" si="1"/>
        <v>210381</v>
      </c>
      <c r="K16" s="308">
        <v>9706</v>
      </c>
      <c r="L16" s="305">
        <v>200675</v>
      </c>
      <c r="M16" s="305">
        <v>0</v>
      </c>
      <c r="N16" s="306">
        <v>0</v>
      </c>
      <c r="O16" s="307">
        <f t="shared" si="2"/>
        <v>347051</v>
      </c>
      <c r="P16" s="308">
        <v>280209</v>
      </c>
      <c r="Q16" s="305">
        <v>15669</v>
      </c>
      <c r="R16" s="305">
        <v>47000</v>
      </c>
      <c r="S16" s="305">
        <v>4173</v>
      </c>
      <c r="T16" s="306">
        <v>0</v>
      </c>
      <c r="U16" s="425" t="s">
        <v>329</v>
      </c>
    </row>
    <row r="17" spans="1:22" s="37" customFormat="1" ht="28.5" customHeight="1" thickTop="1" thickBot="1">
      <c r="A17" s="309">
        <f t="shared" si="0"/>
        <v>1053687</v>
      </c>
      <c r="B17" s="304">
        <v>128822</v>
      </c>
      <c r="C17" s="305">
        <v>0</v>
      </c>
      <c r="D17" s="305">
        <v>0</v>
      </c>
      <c r="E17" s="305">
        <v>52500</v>
      </c>
      <c r="F17" s="305">
        <v>20227</v>
      </c>
      <c r="G17" s="305">
        <v>0</v>
      </c>
      <c r="H17" s="305">
        <v>3412</v>
      </c>
      <c r="I17" s="306">
        <v>26304</v>
      </c>
      <c r="J17" s="307">
        <f t="shared" si="1"/>
        <v>556973</v>
      </c>
      <c r="K17" s="308">
        <v>2980</v>
      </c>
      <c r="L17" s="305">
        <v>553993</v>
      </c>
      <c r="M17" s="305">
        <v>0</v>
      </c>
      <c r="N17" s="306">
        <v>0</v>
      </c>
      <c r="O17" s="307">
        <f t="shared" si="2"/>
        <v>265449</v>
      </c>
      <c r="P17" s="308">
        <v>244336</v>
      </c>
      <c r="Q17" s="305">
        <v>19913</v>
      </c>
      <c r="R17" s="305">
        <v>0</v>
      </c>
      <c r="S17" s="305">
        <v>0</v>
      </c>
      <c r="T17" s="306">
        <v>1200</v>
      </c>
      <c r="U17" s="426" t="s">
        <v>330</v>
      </c>
    </row>
    <row r="18" spans="1:22" s="153" customFormat="1" ht="28.5" customHeight="1" thickTop="1" thickBot="1">
      <c r="A18" s="310">
        <f t="shared" si="0"/>
        <v>1072980</v>
      </c>
      <c r="B18" s="298">
        <v>43452</v>
      </c>
      <c r="C18" s="255">
        <v>0</v>
      </c>
      <c r="D18" s="255">
        <v>0</v>
      </c>
      <c r="E18" s="255">
        <v>115156</v>
      </c>
      <c r="F18" s="255">
        <v>29989</v>
      </c>
      <c r="G18" s="255">
        <v>0</v>
      </c>
      <c r="H18" s="255">
        <v>10982</v>
      </c>
      <c r="I18" s="299">
        <v>66391</v>
      </c>
      <c r="J18" s="277">
        <f t="shared" si="1"/>
        <v>437595</v>
      </c>
      <c r="K18" s="300">
        <v>476</v>
      </c>
      <c r="L18" s="255">
        <v>437119</v>
      </c>
      <c r="M18" s="255">
        <v>0</v>
      </c>
      <c r="N18" s="299">
        <v>0</v>
      </c>
      <c r="O18" s="277">
        <f t="shared" si="2"/>
        <v>369415</v>
      </c>
      <c r="P18" s="300">
        <v>320015</v>
      </c>
      <c r="Q18" s="255">
        <v>25900</v>
      </c>
      <c r="R18" s="255">
        <v>23500</v>
      </c>
      <c r="S18" s="255">
        <v>0</v>
      </c>
      <c r="T18" s="299">
        <v>0</v>
      </c>
      <c r="U18" s="425" t="s">
        <v>331</v>
      </c>
    </row>
    <row r="19" spans="1:22" s="113" customFormat="1" ht="28.5" customHeight="1" thickTop="1" thickBot="1">
      <c r="A19" s="311">
        <f t="shared" si="0"/>
        <v>815794</v>
      </c>
      <c r="B19" s="287">
        <v>80269</v>
      </c>
      <c r="C19" s="288">
        <v>0</v>
      </c>
      <c r="D19" s="288">
        <v>0</v>
      </c>
      <c r="E19" s="288">
        <v>51951</v>
      </c>
      <c r="F19" s="288">
        <v>35833</v>
      </c>
      <c r="G19" s="288">
        <v>0</v>
      </c>
      <c r="H19" s="288">
        <v>8087</v>
      </c>
      <c r="I19" s="289">
        <v>41286</v>
      </c>
      <c r="J19" s="290">
        <f t="shared" si="1"/>
        <v>277983</v>
      </c>
      <c r="K19" s="291">
        <v>6866</v>
      </c>
      <c r="L19" s="288">
        <v>271117</v>
      </c>
      <c r="M19" s="288">
        <v>0</v>
      </c>
      <c r="N19" s="289">
        <v>0</v>
      </c>
      <c r="O19" s="290">
        <f t="shared" si="2"/>
        <v>320385</v>
      </c>
      <c r="P19" s="291">
        <v>272850</v>
      </c>
      <c r="Q19" s="288">
        <v>24484</v>
      </c>
      <c r="R19" s="288">
        <v>23051</v>
      </c>
      <c r="S19" s="288">
        <v>0</v>
      </c>
      <c r="T19" s="289">
        <v>0</v>
      </c>
      <c r="U19" s="425" t="s">
        <v>332</v>
      </c>
      <c r="V19" s="312"/>
    </row>
    <row r="20" spans="1:22" ht="28.5" customHeight="1" thickTop="1" thickBot="1">
      <c r="A20" s="309">
        <f t="shared" si="0"/>
        <v>0</v>
      </c>
      <c r="B20" s="304"/>
      <c r="C20" s="305"/>
      <c r="D20" s="305"/>
      <c r="E20" s="305"/>
      <c r="F20" s="305"/>
      <c r="G20" s="305"/>
      <c r="H20" s="305"/>
      <c r="I20" s="306"/>
      <c r="J20" s="307">
        <f t="shared" si="1"/>
        <v>0</v>
      </c>
      <c r="K20" s="308"/>
      <c r="L20" s="305"/>
      <c r="M20" s="305"/>
      <c r="N20" s="306"/>
      <c r="O20" s="290">
        <f t="shared" si="2"/>
        <v>0</v>
      </c>
      <c r="P20" s="308"/>
      <c r="Q20" s="305"/>
      <c r="R20" s="305"/>
      <c r="S20" s="305"/>
      <c r="T20" s="306"/>
      <c r="U20" s="422" t="s">
        <v>333</v>
      </c>
    </row>
    <row r="21" spans="1:22" ht="28.5" customHeight="1" thickTop="1" thickBot="1">
      <c r="A21" s="487">
        <f t="shared" si="0"/>
        <v>0</v>
      </c>
      <c r="B21" s="488"/>
      <c r="C21" s="489"/>
      <c r="D21" s="489"/>
      <c r="E21" s="489"/>
      <c r="F21" s="489"/>
      <c r="G21" s="489"/>
      <c r="H21" s="489"/>
      <c r="I21" s="490"/>
      <c r="J21" s="491">
        <f t="shared" si="1"/>
        <v>0</v>
      </c>
      <c r="K21" s="492"/>
      <c r="L21" s="489"/>
      <c r="M21" s="489"/>
      <c r="N21" s="490"/>
      <c r="O21" s="491">
        <f t="shared" si="2"/>
        <v>0</v>
      </c>
      <c r="P21" s="492"/>
      <c r="Q21" s="489"/>
      <c r="R21" s="489"/>
      <c r="S21" s="489"/>
      <c r="T21" s="490"/>
      <c r="U21" s="427" t="s">
        <v>334</v>
      </c>
      <c r="V21" s="313"/>
    </row>
    <row r="22" spans="1:22" ht="26.1" customHeight="1" thickTop="1" thickBot="1">
      <c r="A22" s="314">
        <f t="shared" si="0"/>
        <v>8155143</v>
      </c>
      <c r="B22" s="315">
        <f t="shared" ref="B22:T22" si="3">SUM(B10:B21)</f>
        <v>801526</v>
      </c>
      <c r="C22" s="316">
        <f t="shared" si="3"/>
        <v>47753</v>
      </c>
      <c r="D22" s="316">
        <f t="shared" si="3"/>
        <v>51443</v>
      </c>
      <c r="E22" s="316">
        <f t="shared" si="3"/>
        <v>727873</v>
      </c>
      <c r="F22" s="316">
        <f t="shared" si="3"/>
        <v>316349</v>
      </c>
      <c r="G22" s="316">
        <f t="shared" si="3"/>
        <v>0</v>
      </c>
      <c r="H22" s="316">
        <f t="shared" si="3"/>
        <v>46828</v>
      </c>
      <c r="I22" s="317">
        <f t="shared" si="3"/>
        <v>386180</v>
      </c>
      <c r="J22" s="318">
        <f t="shared" si="3"/>
        <v>2264268</v>
      </c>
      <c r="K22" s="319">
        <f t="shared" si="3"/>
        <v>66494</v>
      </c>
      <c r="L22" s="316">
        <f t="shared" si="3"/>
        <v>2197774</v>
      </c>
      <c r="M22" s="316">
        <f t="shared" si="3"/>
        <v>0</v>
      </c>
      <c r="N22" s="317">
        <f t="shared" si="3"/>
        <v>0</v>
      </c>
      <c r="O22" s="318">
        <f t="shared" si="3"/>
        <v>3512923</v>
      </c>
      <c r="P22" s="319">
        <f t="shared" si="3"/>
        <v>2981149</v>
      </c>
      <c r="Q22" s="579">
        <f t="shared" si="3"/>
        <v>336701</v>
      </c>
      <c r="R22" s="495">
        <f t="shared" si="3"/>
        <v>183746</v>
      </c>
      <c r="S22" s="316">
        <f t="shared" si="3"/>
        <v>9127</v>
      </c>
      <c r="T22" s="317">
        <f t="shared" si="3"/>
        <v>2200</v>
      </c>
      <c r="U22" s="318" t="s">
        <v>30</v>
      </c>
    </row>
    <row r="23" spans="1:22" ht="26.1" customHeight="1" thickTop="1" thickBot="1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99"/>
    </row>
    <row r="24" spans="1:22" s="580" customFormat="1" ht="35.1" customHeight="1" thickTop="1" thickBot="1">
      <c r="A24" s="280">
        <f t="shared" ref="A24:A35" si="4">SUM(B24:I24)+J24+O24</f>
        <v>874551</v>
      </c>
      <c r="B24" s="281">
        <v>102280</v>
      </c>
      <c r="C24" s="282">
        <v>49681</v>
      </c>
      <c r="D24" s="282">
        <v>9934</v>
      </c>
      <c r="E24" s="282">
        <v>0</v>
      </c>
      <c r="F24" s="282">
        <v>39158</v>
      </c>
      <c r="G24" s="282">
        <v>12233</v>
      </c>
      <c r="H24" s="282">
        <v>5803</v>
      </c>
      <c r="I24" s="283">
        <v>13495</v>
      </c>
      <c r="J24" s="284">
        <f>SUM(K24:N24)</f>
        <v>302185</v>
      </c>
      <c r="K24" s="285">
        <v>5252</v>
      </c>
      <c r="L24" s="282">
        <v>296933</v>
      </c>
      <c r="M24" s="282">
        <v>0</v>
      </c>
      <c r="N24" s="283">
        <v>0</v>
      </c>
      <c r="O24" s="284">
        <f>SUM(P24+Q24+R24+S24+T24)</f>
        <v>339782</v>
      </c>
      <c r="P24" s="285">
        <v>252442</v>
      </c>
      <c r="Q24" s="282">
        <v>61149</v>
      </c>
      <c r="R24" s="282">
        <v>23362</v>
      </c>
      <c r="S24" s="282">
        <v>2829</v>
      </c>
      <c r="T24" s="283">
        <v>0</v>
      </c>
      <c r="U24" s="422" t="s">
        <v>304</v>
      </c>
    </row>
    <row r="25" spans="1:22" ht="26.1" customHeight="1" thickTop="1" thickBot="1">
      <c r="A25" s="286">
        <f t="shared" si="4"/>
        <v>990286</v>
      </c>
      <c r="B25" s="287">
        <v>48634</v>
      </c>
      <c r="C25" s="288">
        <v>0</v>
      </c>
      <c r="D25" s="288">
        <v>12636</v>
      </c>
      <c r="E25" s="288">
        <v>149503</v>
      </c>
      <c r="F25" s="288">
        <v>44860</v>
      </c>
      <c r="G25" s="288">
        <v>0</v>
      </c>
      <c r="H25" s="288">
        <v>44</v>
      </c>
      <c r="I25" s="289">
        <v>22668</v>
      </c>
      <c r="J25" s="290">
        <f t="shared" ref="J25:J35" si="5">SUM(K25:N25)</f>
        <v>130581</v>
      </c>
      <c r="K25" s="291">
        <v>10493</v>
      </c>
      <c r="L25" s="288">
        <v>120088</v>
      </c>
      <c r="M25" s="288">
        <v>0</v>
      </c>
      <c r="N25" s="289">
        <v>0</v>
      </c>
      <c r="O25" s="290">
        <f>SUM(P25+Q25+R25+S25+T25)</f>
        <v>581360</v>
      </c>
      <c r="P25" s="291">
        <v>499555</v>
      </c>
      <c r="Q25" s="288">
        <v>58307</v>
      </c>
      <c r="R25" s="288">
        <v>23498</v>
      </c>
      <c r="S25" s="288">
        <v>0</v>
      </c>
      <c r="T25" s="289">
        <v>0</v>
      </c>
      <c r="U25" s="423" t="s">
        <v>305</v>
      </c>
    </row>
    <row r="26" spans="1:22" s="113" customFormat="1" ht="35.1" customHeight="1" thickTop="1" thickBot="1">
      <c r="A26" s="292">
        <f t="shared" si="4"/>
        <v>940436</v>
      </c>
      <c r="B26" s="293">
        <v>133803</v>
      </c>
      <c r="C26" s="254">
        <v>0</v>
      </c>
      <c r="D26" s="254">
        <v>30377</v>
      </c>
      <c r="E26" s="254">
        <v>0</v>
      </c>
      <c r="F26" s="254">
        <v>62426</v>
      </c>
      <c r="G26" s="254">
        <v>7826</v>
      </c>
      <c r="H26" s="254">
        <v>59</v>
      </c>
      <c r="I26" s="294">
        <v>75722</v>
      </c>
      <c r="J26" s="295">
        <f t="shared" si="5"/>
        <v>263273</v>
      </c>
      <c r="K26" s="296">
        <v>11670</v>
      </c>
      <c r="L26" s="254">
        <v>251603</v>
      </c>
      <c r="M26" s="254">
        <v>0</v>
      </c>
      <c r="N26" s="294">
        <v>0</v>
      </c>
      <c r="O26" s="295">
        <f t="shared" ref="O26:O35" si="6">SUM(P26:T26)</f>
        <v>366950</v>
      </c>
      <c r="P26" s="296">
        <v>313737</v>
      </c>
      <c r="Q26" s="254">
        <v>48091</v>
      </c>
      <c r="R26" s="254">
        <v>0</v>
      </c>
      <c r="S26" s="254">
        <v>5122</v>
      </c>
      <c r="T26" s="294">
        <v>0</v>
      </c>
      <c r="U26" s="424" t="s">
        <v>306</v>
      </c>
    </row>
    <row r="27" spans="1:22" s="100" customFormat="1" ht="26.1" customHeight="1" thickTop="1" thickBot="1">
      <c r="A27" s="297">
        <f t="shared" si="4"/>
        <v>1037819</v>
      </c>
      <c r="B27" s="298">
        <v>33585</v>
      </c>
      <c r="C27" s="255">
        <v>0</v>
      </c>
      <c r="D27" s="255">
        <v>23740</v>
      </c>
      <c r="E27" s="255">
        <v>99244</v>
      </c>
      <c r="F27" s="255">
        <v>52721</v>
      </c>
      <c r="G27" s="255">
        <v>675</v>
      </c>
      <c r="H27" s="255">
        <v>1951</v>
      </c>
      <c r="I27" s="299">
        <v>24850</v>
      </c>
      <c r="J27" s="277">
        <f t="shared" si="5"/>
        <v>222662</v>
      </c>
      <c r="K27" s="300">
        <v>8082</v>
      </c>
      <c r="L27" s="255">
        <v>214580</v>
      </c>
      <c r="M27" s="255">
        <v>0</v>
      </c>
      <c r="N27" s="299">
        <v>0</v>
      </c>
      <c r="O27" s="277">
        <f t="shared" si="6"/>
        <v>578391</v>
      </c>
      <c r="P27" s="300">
        <v>512750</v>
      </c>
      <c r="Q27" s="255">
        <v>41331</v>
      </c>
      <c r="R27" s="255">
        <v>23310</v>
      </c>
      <c r="S27" s="255">
        <v>0</v>
      </c>
      <c r="T27" s="299">
        <v>1000</v>
      </c>
      <c r="U27" s="425" t="s">
        <v>307</v>
      </c>
    </row>
    <row r="28" spans="1:22" ht="26.1" customHeight="1" thickTop="1" thickBot="1">
      <c r="A28" s="301">
        <f t="shared" si="4"/>
        <v>899732</v>
      </c>
      <c r="B28" s="298">
        <v>73824</v>
      </c>
      <c r="C28" s="255">
        <v>0</v>
      </c>
      <c r="D28" s="255">
        <v>12197</v>
      </c>
      <c r="E28" s="255">
        <v>70942</v>
      </c>
      <c r="F28" s="255">
        <v>50256</v>
      </c>
      <c r="G28" s="255">
        <v>2935</v>
      </c>
      <c r="H28" s="255">
        <v>4274</v>
      </c>
      <c r="I28" s="299">
        <v>24763</v>
      </c>
      <c r="J28" s="277">
        <f t="shared" si="5"/>
        <v>143215</v>
      </c>
      <c r="K28" s="300">
        <v>10281</v>
      </c>
      <c r="L28" s="255">
        <v>132934</v>
      </c>
      <c r="M28" s="255">
        <v>0</v>
      </c>
      <c r="N28" s="299">
        <v>0</v>
      </c>
      <c r="O28" s="277">
        <f t="shared" si="6"/>
        <v>517326</v>
      </c>
      <c r="P28" s="300">
        <v>466054</v>
      </c>
      <c r="Q28" s="255">
        <v>27772</v>
      </c>
      <c r="R28" s="255">
        <v>23500</v>
      </c>
      <c r="S28" s="255">
        <v>0</v>
      </c>
      <c r="T28" s="299">
        <v>0</v>
      </c>
      <c r="U28" s="425" t="s">
        <v>308</v>
      </c>
    </row>
    <row r="29" spans="1:22" s="101" customFormat="1" ht="26.1" customHeight="1" thickTop="1" thickBot="1">
      <c r="A29" s="302">
        <f t="shared" si="4"/>
        <v>609348</v>
      </c>
      <c r="B29" s="298">
        <v>95685</v>
      </c>
      <c r="C29" s="255">
        <v>0</v>
      </c>
      <c r="D29" s="255">
        <v>9813</v>
      </c>
      <c r="E29" s="255">
        <v>112500</v>
      </c>
      <c r="F29" s="255">
        <v>41090</v>
      </c>
      <c r="G29" s="255">
        <v>0</v>
      </c>
      <c r="H29" s="255">
        <v>36</v>
      </c>
      <c r="I29" s="299">
        <v>27125</v>
      </c>
      <c r="J29" s="277">
        <f t="shared" si="5"/>
        <v>106316</v>
      </c>
      <c r="K29" s="300">
        <v>11561</v>
      </c>
      <c r="L29" s="255">
        <v>94755</v>
      </c>
      <c r="M29" s="255">
        <v>0</v>
      </c>
      <c r="N29" s="299">
        <v>0</v>
      </c>
      <c r="O29" s="277">
        <f t="shared" si="6"/>
        <v>216783</v>
      </c>
      <c r="P29" s="300">
        <v>201782</v>
      </c>
      <c r="Q29" s="255">
        <v>15001</v>
      </c>
      <c r="R29" s="255">
        <v>0</v>
      </c>
      <c r="S29" s="255">
        <v>0</v>
      </c>
      <c r="T29" s="299">
        <v>0</v>
      </c>
      <c r="U29" s="425" t="s">
        <v>309</v>
      </c>
    </row>
    <row r="30" spans="1:22" s="102" customFormat="1" ht="26.1" customHeight="1" thickTop="1" thickBot="1">
      <c r="A30" s="303">
        <f t="shared" si="4"/>
        <v>848447</v>
      </c>
      <c r="B30" s="304">
        <v>89947</v>
      </c>
      <c r="C30" s="305">
        <v>0</v>
      </c>
      <c r="D30" s="305">
        <v>9138</v>
      </c>
      <c r="E30" s="305">
        <v>0</v>
      </c>
      <c r="F30" s="305">
        <v>40673</v>
      </c>
      <c r="G30" s="305">
        <v>6997</v>
      </c>
      <c r="H30" s="305">
        <v>133</v>
      </c>
      <c r="I30" s="306">
        <v>20980</v>
      </c>
      <c r="J30" s="307">
        <f t="shared" si="5"/>
        <v>113776</v>
      </c>
      <c r="K30" s="308">
        <v>4734</v>
      </c>
      <c r="L30" s="305">
        <v>109042</v>
      </c>
      <c r="M30" s="305">
        <v>0</v>
      </c>
      <c r="N30" s="306">
        <v>0</v>
      </c>
      <c r="O30" s="307">
        <f t="shared" si="6"/>
        <v>566803</v>
      </c>
      <c r="P30" s="308">
        <v>528302</v>
      </c>
      <c r="Q30" s="305">
        <v>14001</v>
      </c>
      <c r="R30" s="305">
        <v>23500</v>
      </c>
      <c r="S30" s="305">
        <v>0</v>
      </c>
      <c r="T30" s="306">
        <v>1000</v>
      </c>
      <c r="U30" s="425" t="s">
        <v>310</v>
      </c>
    </row>
    <row r="31" spans="1:22" ht="26.1" customHeight="1" thickTop="1" thickBot="1">
      <c r="A31" s="309">
        <f t="shared" si="4"/>
        <v>986830</v>
      </c>
      <c r="B31" s="304">
        <v>39894</v>
      </c>
      <c r="C31" s="305">
        <v>0</v>
      </c>
      <c r="D31" s="305">
        <v>7302</v>
      </c>
      <c r="E31" s="305">
        <v>115797</v>
      </c>
      <c r="F31" s="305">
        <v>43391</v>
      </c>
      <c r="G31" s="305">
        <v>764</v>
      </c>
      <c r="H31" s="305">
        <v>7074</v>
      </c>
      <c r="I31" s="306">
        <v>37852</v>
      </c>
      <c r="J31" s="307">
        <f t="shared" si="5"/>
        <v>260121</v>
      </c>
      <c r="K31" s="308">
        <v>6410</v>
      </c>
      <c r="L31" s="305">
        <v>253711</v>
      </c>
      <c r="M31" s="305">
        <v>0</v>
      </c>
      <c r="N31" s="306">
        <v>0</v>
      </c>
      <c r="O31" s="307">
        <f t="shared" si="6"/>
        <v>474635</v>
      </c>
      <c r="P31" s="308">
        <v>430300</v>
      </c>
      <c r="Q31" s="305">
        <v>20974</v>
      </c>
      <c r="R31" s="305">
        <v>23361</v>
      </c>
      <c r="S31" s="305">
        <v>0</v>
      </c>
      <c r="T31" s="306">
        <v>0</v>
      </c>
      <c r="U31" s="426" t="s">
        <v>311</v>
      </c>
    </row>
    <row r="32" spans="1:22" s="149" customFormat="1" ht="26.1" customHeight="1" thickTop="1" thickBot="1">
      <c r="A32" s="310">
        <f t="shared" si="4"/>
        <v>920160</v>
      </c>
      <c r="B32" s="298">
        <v>55249</v>
      </c>
      <c r="C32" s="255">
        <v>0</v>
      </c>
      <c r="D32" s="255">
        <v>8873</v>
      </c>
      <c r="E32" s="255">
        <v>157222</v>
      </c>
      <c r="F32" s="255">
        <v>52018</v>
      </c>
      <c r="G32" s="255">
        <v>1537</v>
      </c>
      <c r="H32" s="255">
        <v>2604</v>
      </c>
      <c r="I32" s="299">
        <v>11002</v>
      </c>
      <c r="J32" s="277">
        <f t="shared" si="5"/>
        <v>292928</v>
      </c>
      <c r="K32" s="300">
        <v>7988</v>
      </c>
      <c r="L32" s="255">
        <v>284940</v>
      </c>
      <c r="M32" s="255">
        <v>0</v>
      </c>
      <c r="N32" s="299">
        <v>0</v>
      </c>
      <c r="O32" s="277">
        <f t="shared" si="6"/>
        <v>338727</v>
      </c>
      <c r="P32" s="300">
        <v>290599</v>
      </c>
      <c r="Q32" s="255">
        <v>21001</v>
      </c>
      <c r="R32" s="255">
        <v>23498</v>
      </c>
      <c r="S32" s="255">
        <v>3629</v>
      </c>
      <c r="T32" s="299">
        <v>0</v>
      </c>
      <c r="U32" s="425" t="s">
        <v>312</v>
      </c>
      <c r="V32" s="174"/>
    </row>
    <row r="33" spans="1:22" ht="32.1" customHeight="1" thickTop="1" thickBot="1">
      <c r="A33" s="311">
        <f t="shared" si="4"/>
        <v>831663</v>
      </c>
      <c r="B33" s="287">
        <v>65322</v>
      </c>
      <c r="C33" s="288">
        <v>0</v>
      </c>
      <c r="D33" s="288">
        <v>5519</v>
      </c>
      <c r="E33" s="288">
        <v>38500</v>
      </c>
      <c r="F33" s="288">
        <v>43704</v>
      </c>
      <c r="G33" s="288">
        <v>1140</v>
      </c>
      <c r="H33" s="288">
        <v>61</v>
      </c>
      <c r="I33" s="289">
        <v>27035</v>
      </c>
      <c r="J33" s="290">
        <f t="shared" si="5"/>
        <v>332776</v>
      </c>
      <c r="K33" s="291">
        <v>10686</v>
      </c>
      <c r="L33" s="288">
        <v>322090</v>
      </c>
      <c r="M33" s="288">
        <v>0</v>
      </c>
      <c r="N33" s="289">
        <v>0</v>
      </c>
      <c r="O33" s="290">
        <f t="shared" si="6"/>
        <v>317606</v>
      </c>
      <c r="P33" s="291">
        <v>276447</v>
      </c>
      <c r="Q33" s="288">
        <v>39646</v>
      </c>
      <c r="R33" s="288">
        <v>0</v>
      </c>
      <c r="S33" s="288">
        <v>1513</v>
      </c>
      <c r="T33" s="289">
        <v>0</v>
      </c>
      <c r="U33" s="425" t="s">
        <v>314</v>
      </c>
      <c r="V33" s="175"/>
    </row>
    <row r="34" spans="1:22" ht="26.1" customHeight="1" thickTop="1" thickBot="1">
      <c r="A34" s="309">
        <f t="shared" si="4"/>
        <v>0</v>
      </c>
      <c r="B34" s="304"/>
      <c r="C34" s="305"/>
      <c r="D34" s="305"/>
      <c r="E34" s="305"/>
      <c r="F34" s="305"/>
      <c r="G34" s="305"/>
      <c r="H34" s="305"/>
      <c r="I34" s="306"/>
      <c r="J34" s="307">
        <f t="shared" si="5"/>
        <v>0</v>
      </c>
      <c r="K34" s="308"/>
      <c r="L34" s="305"/>
      <c r="M34" s="305"/>
      <c r="N34" s="306"/>
      <c r="O34" s="307">
        <f t="shared" si="6"/>
        <v>0</v>
      </c>
      <c r="P34" s="308"/>
      <c r="Q34" s="305"/>
      <c r="R34" s="305"/>
      <c r="S34" s="305"/>
      <c r="T34" s="306"/>
      <c r="U34" s="422" t="s">
        <v>313</v>
      </c>
    </row>
    <row r="35" spans="1:22" s="187" customFormat="1" ht="24.95" customHeight="1" thickTop="1" thickBot="1">
      <c r="A35" s="487">
        <f t="shared" si="4"/>
        <v>0</v>
      </c>
      <c r="B35" s="488"/>
      <c r="C35" s="489"/>
      <c r="D35" s="489"/>
      <c r="E35" s="489"/>
      <c r="F35" s="489"/>
      <c r="G35" s="489"/>
      <c r="H35" s="489"/>
      <c r="I35" s="490"/>
      <c r="J35" s="491">
        <f t="shared" si="5"/>
        <v>0</v>
      </c>
      <c r="K35" s="492"/>
      <c r="L35" s="489"/>
      <c r="M35" s="489"/>
      <c r="N35" s="490"/>
      <c r="O35" s="491">
        <f t="shared" si="6"/>
        <v>0</v>
      </c>
      <c r="P35" s="492"/>
      <c r="Q35" s="489"/>
      <c r="R35" s="489"/>
      <c r="S35" s="489"/>
      <c r="T35" s="490"/>
      <c r="U35" s="427" t="s">
        <v>315</v>
      </c>
      <c r="V35" s="188"/>
    </row>
    <row r="36" spans="1:22" s="580" customFormat="1" ht="26.1" customHeight="1" thickTop="1" thickBot="1">
      <c r="A36" s="318">
        <f>SUM(B36:I36)+J36+O36</f>
        <v>8939272</v>
      </c>
      <c r="B36" s="319">
        <f>SUM(B24:B35)</f>
        <v>738223</v>
      </c>
      <c r="C36" s="316">
        <f t="shared" ref="C36:T36" si="7">SUM(C24:C35)</f>
        <v>49681</v>
      </c>
      <c r="D36" s="316">
        <f t="shared" si="7"/>
        <v>129529</v>
      </c>
      <c r="E36" s="316">
        <f t="shared" si="7"/>
        <v>743708</v>
      </c>
      <c r="F36" s="316">
        <f t="shared" si="7"/>
        <v>470297</v>
      </c>
      <c r="G36" s="316">
        <f t="shared" si="7"/>
        <v>34107</v>
      </c>
      <c r="H36" s="316">
        <f t="shared" si="7"/>
        <v>22039</v>
      </c>
      <c r="I36" s="317">
        <f t="shared" si="7"/>
        <v>285492</v>
      </c>
      <c r="J36" s="318">
        <f t="shared" si="7"/>
        <v>2167833</v>
      </c>
      <c r="K36" s="319">
        <f t="shared" si="7"/>
        <v>87157</v>
      </c>
      <c r="L36" s="316">
        <f t="shared" si="7"/>
        <v>2080676</v>
      </c>
      <c r="M36" s="316">
        <f t="shared" si="7"/>
        <v>0</v>
      </c>
      <c r="N36" s="317">
        <f t="shared" si="7"/>
        <v>0</v>
      </c>
      <c r="O36" s="318">
        <f t="shared" si="7"/>
        <v>4298363</v>
      </c>
      <c r="P36" s="319">
        <f t="shared" si="7"/>
        <v>3771968</v>
      </c>
      <c r="Q36" s="495">
        <f t="shared" si="7"/>
        <v>347273</v>
      </c>
      <c r="R36" s="316">
        <f t="shared" si="7"/>
        <v>164029</v>
      </c>
      <c r="S36" s="316">
        <f t="shared" si="7"/>
        <v>13093</v>
      </c>
      <c r="T36" s="317">
        <f t="shared" si="7"/>
        <v>2000</v>
      </c>
      <c r="U36" s="581" t="s">
        <v>30</v>
      </c>
    </row>
    <row r="37" spans="1:22" ht="26.1" customHeight="1" thickTop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99"/>
    </row>
  </sheetData>
  <phoneticPr fontId="0" type="noConversion"/>
  <printOptions horizontalCentered="1"/>
  <pageMargins left="0.35433070866141736" right="0.27559055118110237" top="0.86614173228346458" bottom="0.45" header="0.27559055118110237" footer="0.74803149606299213"/>
  <pageSetup paperSize="9" scale="45" fitToHeight="2" orientation="landscape" verticalDpi="300" r:id="rId1"/>
  <headerFooter alignWithMargins="0">
    <oddHeader>&amp;A</oddHeader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ورقة8"/>
  <dimension ref="A1:S38"/>
  <sheetViews>
    <sheetView showGridLines="0" zoomScale="84" zoomScaleNormal="84" workbookViewId="0">
      <selection activeCell="G18" sqref="G18"/>
    </sheetView>
  </sheetViews>
  <sheetFormatPr defaultRowHeight="18"/>
  <cols>
    <col min="1" max="1" width="12.5703125" style="117" customWidth="1"/>
    <col min="2" max="3" width="12.7109375" style="117" bestFit="1" customWidth="1"/>
    <col min="4" max="4" width="11" style="117" bestFit="1" customWidth="1"/>
    <col min="5" max="5" width="10.140625" style="117" bestFit="1" customWidth="1"/>
    <col min="6" max="6" width="12" style="117" bestFit="1" customWidth="1"/>
    <col min="7" max="7" width="14.42578125" style="117" bestFit="1" customWidth="1"/>
    <col min="8" max="8" width="12.7109375" style="117" bestFit="1" customWidth="1"/>
    <col min="9" max="9" width="14.42578125" style="117" bestFit="1" customWidth="1"/>
    <col min="10" max="10" width="13.85546875" style="117" bestFit="1" customWidth="1"/>
    <col min="11" max="11" width="12.7109375" style="117" bestFit="1" customWidth="1"/>
    <col min="12" max="12" width="17.28515625" style="117" customWidth="1"/>
    <col min="13" max="13" width="11.5703125" style="117" bestFit="1" customWidth="1"/>
    <col min="14" max="16384" width="9.140625" style="117"/>
  </cols>
  <sheetData>
    <row r="1" spans="1:19">
      <c r="A1" s="561"/>
      <c r="B1" s="562"/>
      <c r="C1" s="562"/>
      <c r="D1" s="562"/>
      <c r="E1" s="562"/>
      <c r="F1" s="563"/>
      <c r="G1" s="563"/>
      <c r="H1" s="563"/>
      <c r="I1" s="563" t="s">
        <v>368</v>
      </c>
      <c r="J1" s="563"/>
      <c r="K1" s="563"/>
      <c r="L1" s="114"/>
      <c r="M1" s="115"/>
      <c r="N1" s="116"/>
      <c r="O1" s="116"/>
    </row>
    <row r="2" spans="1:19" ht="18.75" thickBot="1">
      <c r="A2" s="564" t="s">
        <v>350</v>
      </c>
      <c r="B2" s="565"/>
      <c r="C2" s="565"/>
      <c r="D2" s="565"/>
      <c r="E2" s="565"/>
      <c r="F2" s="565"/>
      <c r="G2" s="565"/>
      <c r="H2" s="565"/>
      <c r="I2" s="566"/>
      <c r="J2" s="567"/>
      <c r="K2" s="118"/>
      <c r="L2" s="119"/>
    </row>
    <row r="3" spans="1:19" s="121" customFormat="1" ht="16.5" customHeight="1" thickTop="1">
      <c r="A3" s="120"/>
      <c r="B3" s="129"/>
      <c r="C3" s="129"/>
      <c r="D3" s="129"/>
      <c r="E3" s="129"/>
      <c r="F3" s="129"/>
      <c r="G3" s="129"/>
      <c r="H3" s="129"/>
      <c r="I3" s="130"/>
      <c r="J3" s="131" t="s">
        <v>49</v>
      </c>
      <c r="K3" s="129"/>
      <c r="L3" s="132"/>
    </row>
    <row r="4" spans="1:19" s="121" customFormat="1" ht="16.5" customHeight="1">
      <c r="A4" s="122"/>
      <c r="B4" s="133" t="s">
        <v>160</v>
      </c>
      <c r="C4" s="133"/>
      <c r="D4" s="133"/>
      <c r="E4" s="134"/>
      <c r="F4" s="135"/>
      <c r="G4" s="133" t="s">
        <v>159</v>
      </c>
      <c r="H4" s="133"/>
      <c r="I4" s="133"/>
      <c r="J4" s="136"/>
      <c r="K4" s="136"/>
      <c r="L4" s="137"/>
    </row>
    <row r="5" spans="1:19" s="121" customFormat="1" ht="16.5" customHeight="1">
      <c r="A5" s="122"/>
      <c r="B5" s="133" t="s">
        <v>190</v>
      </c>
      <c r="C5" s="133"/>
      <c r="D5" s="133"/>
      <c r="E5" s="134"/>
      <c r="F5" s="135"/>
      <c r="G5" s="133" t="s">
        <v>147</v>
      </c>
      <c r="H5" s="133"/>
      <c r="I5" s="133"/>
      <c r="J5" s="136"/>
      <c r="K5" s="136"/>
      <c r="L5" s="137"/>
    </row>
    <row r="6" spans="1:19" s="121" customFormat="1" ht="18.75">
      <c r="A6" s="138" t="s">
        <v>33</v>
      </c>
      <c r="B6" s="140"/>
      <c r="C6" s="140"/>
      <c r="D6" s="140"/>
      <c r="E6" s="139" t="s">
        <v>50</v>
      </c>
      <c r="F6" s="140"/>
      <c r="G6" s="140"/>
      <c r="H6" s="140"/>
      <c r="I6" s="140"/>
      <c r="J6" s="140"/>
      <c r="K6" s="140"/>
      <c r="L6" s="141"/>
    </row>
    <row r="7" spans="1:19" s="121" customFormat="1">
      <c r="A7" s="142" t="s">
        <v>53</v>
      </c>
      <c r="B7" s="143" t="s">
        <v>161</v>
      </c>
      <c r="C7" s="143" t="s">
        <v>56</v>
      </c>
      <c r="D7" s="143" t="s">
        <v>52</v>
      </c>
      <c r="E7" s="143" t="s">
        <v>54</v>
      </c>
      <c r="F7" s="143" t="s">
        <v>55</v>
      </c>
      <c r="G7" s="143" t="s">
        <v>161</v>
      </c>
      <c r="H7" s="143" t="s">
        <v>18</v>
      </c>
      <c r="I7" s="143" t="s">
        <v>57</v>
      </c>
      <c r="J7" s="143" t="s">
        <v>58</v>
      </c>
      <c r="K7" s="143" t="s">
        <v>59</v>
      </c>
      <c r="L7" s="144" t="s">
        <v>12</v>
      </c>
    </row>
    <row r="8" spans="1:19" s="121" customFormat="1" ht="18.75">
      <c r="A8" s="145" t="s">
        <v>25</v>
      </c>
      <c r="B8" s="146" t="s">
        <v>30</v>
      </c>
      <c r="C8" s="146"/>
      <c r="D8" s="146" t="s">
        <v>119</v>
      </c>
      <c r="E8" s="146" t="s">
        <v>60</v>
      </c>
      <c r="F8" s="146"/>
      <c r="G8" s="147" t="s">
        <v>25</v>
      </c>
      <c r="H8" s="147"/>
      <c r="I8" s="147"/>
      <c r="J8" s="147"/>
      <c r="K8" s="147"/>
      <c r="L8" s="148"/>
    </row>
    <row r="9" spans="1:19" s="121" customFormat="1" ht="19.5" thickBot="1">
      <c r="A9" s="145" t="s">
        <v>62</v>
      </c>
      <c r="B9" s="146" t="s">
        <v>28</v>
      </c>
      <c r="C9" s="146" t="s">
        <v>28</v>
      </c>
      <c r="D9" s="195" t="s">
        <v>61</v>
      </c>
      <c r="E9" s="195" t="s">
        <v>63</v>
      </c>
      <c r="F9" s="196" t="s">
        <v>64</v>
      </c>
      <c r="G9" s="197" t="s">
        <v>147</v>
      </c>
      <c r="H9" s="198" t="s">
        <v>119</v>
      </c>
      <c r="I9" s="197" t="s">
        <v>65</v>
      </c>
      <c r="J9" s="197" t="s">
        <v>66</v>
      </c>
      <c r="K9" s="197" t="s">
        <v>67</v>
      </c>
      <c r="L9" s="442" t="s">
        <v>29</v>
      </c>
    </row>
    <row r="10" spans="1:19" s="172" customFormat="1" ht="24.95" customHeight="1" thickTop="1" thickBot="1">
      <c r="A10" s="444">
        <f t="shared" ref="A10:A21" si="0">SUM(B10+G10)</f>
        <v>362111</v>
      </c>
      <c r="B10" s="443">
        <f>SUM(C10:F10)</f>
        <v>117907</v>
      </c>
      <c r="C10" s="443">
        <v>109445</v>
      </c>
      <c r="D10" s="443">
        <v>6458</v>
      </c>
      <c r="E10" s="443">
        <v>2004</v>
      </c>
      <c r="F10" s="443">
        <v>0</v>
      </c>
      <c r="G10" s="443">
        <f t="shared" ref="G10:G21" si="1">SUM(H10:K10)</f>
        <v>244204</v>
      </c>
      <c r="H10" s="443">
        <v>0</v>
      </c>
      <c r="I10" s="443">
        <v>0</v>
      </c>
      <c r="J10" s="443">
        <v>96000</v>
      </c>
      <c r="K10" s="443">
        <v>148204</v>
      </c>
      <c r="L10" s="422" t="s">
        <v>323</v>
      </c>
    </row>
    <row r="11" spans="1:19" s="121" customFormat="1" ht="20.25" thickTop="1" thickBot="1">
      <c r="A11" s="445">
        <f t="shared" si="0"/>
        <v>323086</v>
      </c>
      <c r="B11" s="711">
        <f>SUM(C11:F11)</f>
        <v>53042</v>
      </c>
      <c r="C11" s="435">
        <v>43747</v>
      </c>
      <c r="D11" s="435">
        <v>7020</v>
      </c>
      <c r="E11" s="435">
        <v>2275</v>
      </c>
      <c r="F11" s="435">
        <v>0</v>
      </c>
      <c r="G11" s="435">
        <f t="shared" si="1"/>
        <v>270044</v>
      </c>
      <c r="H11" s="435">
        <v>0</v>
      </c>
      <c r="I11" s="435">
        <v>0</v>
      </c>
      <c r="J11" s="435">
        <v>93870</v>
      </c>
      <c r="K11" s="435">
        <v>176174</v>
      </c>
      <c r="L11" s="423" t="s">
        <v>324</v>
      </c>
      <c r="O11" s="121" t="s">
        <v>4</v>
      </c>
    </row>
    <row r="12" spans="1:19" s="212" customFormat="1" ht="24.95" customHeight="1" thickTop="1" thickBot="1">
      <c r="A12" s="446">
        <f t="shared" si="0"/>
        <v>433556</v>
      </c>
      <c r="B12" s="710">
        <f t="shared" ref="B12:B21" si="2">SUM(C12:F12)</f>
        <v>60943</v>
      </c>
      <c r="C12" s="362">
        <v>49135</v>
      </c>
      <c r="D12" s="362">
        <v>8462</v>
      </c>
      <c r="E12" s="362">
        <v>3346</v>
      </c>
      <c r="F12" s="363">
        <v>0</v>
      </c>
      <c r="G12" s="361">
        <f t="shared" si="1"/>
        <v>372613</v>
      </c>
      <c r="H12" s="362">
        <v>0</v>
      </c>
      <c r="I12" s="362">
        <v>0</v>
      </c>
      <c r="J12" s="362">
        <v>273100</v>
      </c>
      <c r="K12" s="363">
        <v>99513</v>
      </c>
      <c r="L12" s="424" t="s">
        <v>325</v>
      </c>
      <c r="Q12" s="213"/>
    </row>
    <row r="13" spans="1:19" s="123" customFormat="1" ht="20.25" thickTop="1" thickBot="1">
      <c r="A13" s="445">
        <f t="shared" si="0"/>
        <v>226543</v>
      </c>
      <c r="B13" s="435">
        <f t="shared" si="2"/>
        <v>24205</v>
      </c>
      <c r="C13" s="435">
        <v>22444</v>
      </c>
      <c r="D13" s="435">
        <v>330</v>
      </c>
      <c r="E13" s="435">
        <v>1431</v>
      </c>
      <c r="F13" s="435">
        <v>0</v>
      </c>
      <c r="G13" s="435">
        <f t="shared" si="1"/>
        <v>202338</v>
      </c>
      <c r="H13" s="435">
        <v>0</v>
      </c>
      <c r="I13" s="435">
        <v>0</v>
      </c>
      <c r="J13" s="435">
        <v>156240</v>
      </c>
      <c r="K13" s="435">
        <v>46098</v>
      </c>
      <c r="L13" s="425" t="s">
        <v>326</v>
      </c>
    </row>
    <row r="14" spans="1:19" ht="20.25" thickTop="1" thickBot="1">
      <c r="A14" s="445">
        <f t="shared" si="0"/>
        <v>376086</v>
      </c>
      <c r="B14" s="435">
        <f t="shared" si="2"/>
        <v>8933</v>
      </c>
      <c r="C14" s="435">
        <v>3911</v>
      </c>
      <c r="D14" s="435">
        <v>200</v>
      </c>
      <c r="E14" s="435">
        <v>4822</v>
      </c>
      <c r="F14" s="435">
        <v>0</v>
      </c>
      <c r="G14" s="435">
        <f t="shared" si="1"/>
        <v>367153</v>
      </c>
      <c r="H14" s="435">
        <v>0</v>
      </c>
      <c r="I14" s="435">
        <v>0</v>
      </c>
      <c r="J14" s="435">
        <v>164080</v>
      </c>
      <c r="K14" s="435">
        <v>203073</v>
      </c>
      <c r="L14" s="425" t="s">
        <v>327</v>
      </c>
    </row>
    <row r="15" spans="1:19" ht="20.25" thickTop="1" thickBot="1">
      <c r="A15" s="445">
        <f t="shared" si="0"/>
        <v>440321</v>
      </c>
      <c r="B15" s="435">
        <f t="shared" si="2"/>
        <v>11433</v>
      </c>
      <c r="C15" s="435">
        <v>9000</v>
      </c>
      <c r="D15" s="435">
        <v>0</v>
      </c>
      <c r="E15" s="435">
        <v>2433</v>
      </c>
      <c r="F15" s="435">
        <v>0</v>
      </c>
      <c r="G15" s="435">
        <f t="shared" si="1"/>
        <v>428888</v>
      </c>
      <c r="H15" s="435">
        <v>0</v>
      </c>
      <c r="I15" s="435">
        <v>0</v>
      </c>
      <c r="J15" s="435">
        <v>250050</v>
      </c>
      <c r="K15" s="435">
        <v>178838</v>
      </c>
      <c r="L15" s="425" t="s">
        <v>328</v>
      </c>
      <c r="M15" s="124"/>
      <c r="N15" s="124"/>
      <c r="O15" s="124"/>
      <c r="P15" s="124"/>
      <c r="Q15" s="124"/>
      <c r="R15" s="124"/>
      <c r="S15" s="124"/>
    </row>
    <row r="16" spans="1:19" ht="20.25" thickTop="1" thickBot="1">
      <c r="A16" s="447">
        <f t="shared" si="0"/>
        <v>394915</v>
      </c>
      <c r="B16" s="436">
        <f t="shared" si="2"/>
        <v>9761</v>
      </c>
      <c r="C16" s="436">
        <v>3934</v>
      </c>
      <c r="D16" s="436">
        <v>0</v>
      </c>
      <c r="E16" s="436">
        <v>5827</v>
      </c>
      <c r="F16" s="436">
        <v>0</v>
      </c>
      <c r="G16" s="436">
        <f t="shared" si="1"/>
        <v>385154</v>
      </c>
      <c r="H16" s="436">
        <v>0</v>
      </c>
      <c r="I16" s="436">
        <v>0</v>
      </c>
      <c r="J16" s="436">
        <v>132130</v>
      </c>
      <c r="K16" s="436">
        <v>253024</v>
      </c>
      <c r="L16" s="425" t="s">
        <v>329</v>
      </c>
      <c r="M16" s="124"/>
      <c r="N16" s="124"/>
      <c r="O16" s="124"/>
      <c r="P16" s="124"/>
      <c r="Q16" s="124"/>
      <c r="R16" s="124"/>
      <c r="S16" s="124"/>
    </row>
    <row r="17" spans="1:19" ht="20.25" thickTop="1" thickBot="1">
      <c r="A17" s="447">
        <f t="shared" si="0"/>
        <v>381402</v>
      </c>
      <c r="B17" s="436">
        <f t="shared" si="2"/>
        <v>11245</v>
      </c>
      <c r="C17" s="436">
        <v>4732</v>
      </c>
      <c r="D17" s="436">
        <v>0</v>
      </c>
      <c r="E17" s="436">
        <v>6513</v>
      </c>
      <c r="F17" s="436">
        <v>0</v>
      </c>
      <c r="G17" s="436">
        <f t="shared" si="1"/>
        <v>370157</v>
      </c>
      <c r="H17" s="436">
        <v>0</v>
      </c>
      <c r="I17" s="436">
        <v>0</v>
      </c>
      <c r="J17" s="436">
        <v>170485</v>
      </c>
      <c r="K17" s="436">
        <v>199672</v>
      </c>
      <c r="L17" s="426" t="s">
        <v>330</v>
      </c>
      <c r="M17" s="124"/>
      <c r="N17" s="124"/>
      <c r="O17" s="124"/>
      <c r="P17" s="124"/>
      <c r="Q17" s="124"/>
      <c r="R17" s="124"/>
      <c r="S17" s="124"/>
    </row>
    <row r="18" spans="1:19" ht="20.25" thickTop="1" thickBot="1">
      <c r="A18" s="445">
        <f t="shared" si="0"/>
        <v>544757</v>
      </c>
      <c r="B18" s="435">
        <f t="shared" si="2"/>
        <v>106618</v>
      </c>
      <c r="C18" s="435">
        <v>102953</v>
      </c>
      <c r="D18" s="435">
        <v>172</v>
      </c>
      <c r="E18" s="435">
        <v>3493</v>
      </c>
      <c r="F18" s="435">
        <v>0</v>
      </c>
      <c r="G18" s="435">
        <f t="shared" si="1"/>
        <v>438139</v>
      </c>
      <c r="H18" s="435">
        <v>0</v>
      </c>
      <c r="I18" s="441">
        <v>0</v>
      </c>
      <c r="J18" s="435">
        <v>261550</v>
      </c>
      <c r="K18" s="435">
        <v>176589</v>
      </c>
      <c r="L18" s="425" t="s">
        <v>331</v>
      </c>
      <c r="M18" s="124"/>
      <c r="N18" s="124"/>
      <c r="O18" s="124"/>
      <c r="P18" s="124"/>
      <c r="Q18" s="124"/>
      <c r="R18" s="124"/>
      <c r="S18" s="124"/>
    </row>
    <row r="19" spans="1:19" ht="20.100000000000001" customHeight="1" thickTop="1" thickBot="1">
      <c r="A19" s="445">
        <f t="shared" si="0"/>
        <v>354956</v>
      </c>
      <c r="B19" s="435">
        <f t="shared" si="2"/>
        <v>28521</v>
      </c>
      <c r="C19" s="435">
        <v>23791</v>
      </c>
      <c r="D19" s="435">
        <v>881</v>
      </c>
      <c r="E19" s="435">
        <v>3849</v>
      </c>
      <c r="F19" s="435">
        <v>0</v>
      </c>
      <c r="G19" s="435">
        <f t="shared" si="1"/>
        <v>326435</v>
      </c>
      <c r="H19" s="435">
        <v>0</v>
      </c>
      <c r="I19" s="435">
        <v>0</v>
      </c>
      <c r="J19" s="435">
        <v>122495</v>
      </c>
      <c r="K19" s="435">
        <v>203940</v>
      </c>
      <c r="L19" s="425" t="s">
        <v>332</v>
      </c>
      <c r="M19" s="170"/>
      <c r="N19" s="124"/>
      <c r="O19" s="124"/>
      <c r="P19" s="124"/>
      <c r="Q19" s="124"/>
      <c r="R19" s="124"/>
      <c r="S19" s="124"/>
    </row>
    <row r="20" spans="1:19" ht="20.25" thickTop="1" thickBot="1">
      <c r="A20" s="448">
        <f t="shared" si="0"/>
        <v>0</v>
      </c>
      <c r="B20" s="436">
        <f t="shared" si="2"/>
        <v>0</v>
      </c>
      <c r="C20" s="436"/>
      <c r="D20" s="436"/>
      <c r="E20" s="436"/>
      <c r="F20" s="436"/>
      <c r="G20" s="436">
        <f t="shared" si="1"/>
        <v>0</v>
      </c>
      <c r="H20" s="436"/>
      <c r="I20" s="436"/>
      <c r="J20" s="436"/>
      <c r="K20" s="436"/>
      <c r="L20" s="422" t="s">
        <v>333</v>
      </c>
      <c r="M20" s="124"/>
      <c r="N20" s="124"/>
      <c r="O20" s="124"/>
      <c r="P20" s="124"/>
      <c r="Q20" s="124"/>
      <c r="R20" s="124"/>
      <c r="S20" s="124"/>
    </row>
    <row r="21" spans="1:19" s="172" customFormat="1" ht="24.95" customHeight="1" thickTop="1" thickBot="1">
      <c r="A21" s="449">
        <f t="shared" si="0"/>
        <v>0</v>
      </c>
      <c r="B21" s="437">
        <f t="shared" si="2"/>
        <v>0</v>
      </c>
      <c r="C21" s="437"/>
      <c r="D21" s="437"/>
      <c r="E21" s="437"/>
      <c r="F21" s="437"/>
      <c r="G21" s="437">
        <f t="shared" si="1"/>
        <v>0</v>
      </c>
      <c r="H21" s="437"/>
      <c r="I21" s="437"/>
      <c r="J21" s="437"/>
      <c r="K21" s="437"/>
      <c r="L21" s="427" t="s">
        <v>334</v>
      </c>
      <c r="M21" s="186"/>
      <c r="N21" s="171"/>
      <c r="O21" s="171"/>
      <c r="P21" s="171"/>
      <c r="Q21" s="171"/>
      <c r="R21" s="171"/>
      <c r="S21" s="171"/>
    </row>
    <row r="22" spans="1:19" ht="20.25" thickTop="1" thickBot="1">
      <c r="A22" s="438">
        <f t="shared" ref="A22:K22" si="3">SUM(A10:A21)</f>
        <v>3837733</v>
      </c>
      <c r="B22" s="438">
        <f t="shared" si="3"/>
        <v>432608</v>
      </c>
      <c r="C22" s="438">
        <f t="shared" si="3"/>
        <v>373092</v>
      </c>
      <c r="D22" s="438">
        <f t="shared" si="3"/>
        <v>23523</v>
      </c>
      <c r="E22" s="438">
        <f t="shared" si="3"/>
        <v>35993</v>
      </c>
      <c r="F22" s="438">
        <f t="shared" si="3"/>
        <v>0</v>
      </c>
      <c r="G22" s="438">
        <f t="shared" si="3"/>
        <v>3405125</v>
      </c>
      <c r="H22" s="438">
        <f t="shared" si="3"/>
        <v>0</v>
      </c>
      <c r="I22" s="438">
        <f t="shared" si="3"/>
        <v>0</v>
      </c>
      <c r="J22" s="438">
        <f t="shared" si="3"/>
        <v>1720000</v>
      </c>
      <c r="K22" s="438">
        <f t="shared" si="3"/>
        <v>1685125</v>
      </c>
      <c r="L22" s="438" t="s">
        <v>30</v>
      </c>
      <c r="M22" s="124"/>
      <c r="N22" s="124"/>
      <c r="O22" s="124"/>
      <c r="P22" s="124"/>
      <c r="Q22" s="124"/>
      <c r="R22" s="124"/>
      <c r="S22" s="124"/>
    </row>
    <row r="23" spans="1:19" ht="20.25" thickTop="1" thickBot="1">
      <c r="A23" s="439" t="s">
        <v>4</v>
      </c>
      <c r="B23" s="440"/>
      <c r="C23" s="440"/>
      <c r="D23" s="440"/>
      <c r="E23" s="440"/>
      <c r="F23" s="440"/>
      <c r="G23" s="440"/>
      <c r="H23" s="89"/>
      <c r="I23" s="89"/>
      <c r="J23" s="89"/>
      <c r="K23" s="89"/>
      <c r="L23" s="125"/>
      <c r="M23" s="124"/>
      <c r="N23" s="124"/>
      <c r="O23" s="124"/>
      <c r="P23" s="124"/>
      <c r="Q23" s="124"/>
      <c r="R23" s="124"/>
      <c r="S23" s="124"/>
    </row>
    <row r="24" spans="1:19" ht="20.25" thickTop="1" thickBot="1">
      <c r="A24" s="444">
        <f t="shared" ref="A24:A35" si="4">SUM(B24+G24)</f>
        <v>374433</v>
      </c>
      <c r="B24" s="443">
        <f>SUM(C24:F24)</f>
        <v>58022</v>
      </c>
      <c r="C24" s="443">
        <v>45037</v>
      </c>
      <c r="D24" s="443">
        <v>10335</v>
      </c>
      <c r="E24" s="443">
        <v>2650</v>
      </c>
      <c r="F24" s="443">
        <v>0</v>
      </c>
      <c r="G24" s="443">
        <f t="shared" ref="G24:G35" si="5">SUM(H24:K24)</f>
        <v>316411</v>
      </c>
      <c r="H24" s="443">
        <v>0</v>
      </c>
      <c r="I24" s="443">
        <v>0</v>
      </c>
      <c r="J24" s="443">
        <v>176750</v>
      </c>
      <c r="K24" s="443">
        <v>139661</v>
      </c>
      <c r="L24" s="422" t="s">
        <v>304</v>
      </c>
      <c r="M24" s="124"/>
      <c r="N24" s="124"/>
      <c r="O24" s="124"/>
      <c r="P24" s="124"/>
      <c r="Q24" s="124"/>
      <c r="R24" s="124"/>
      <c r="S24" s="124"/>
    </row>
    <row r="25" spans="1:19" s="121" customFormat="1" ht="20.25" thickTop="1" thickBot="1">
      <c r="A25" s="445">
        <f t="shared" si="4"/>
        <v>454850</v>
      </c>
      <c r="B25" s="443">
        <f t="shared" ref="B25:B35" si="6">SUM(C25:F25)</f>
        <v>57527</v>
      </c>
      <c r="C25" s="435">
        <v>42456</v>
      </c>
      <c r="D25" s="435">
        <v>11560</v>
      </c>
      <c r="E25" s="435">
        <v>3511</v>
      </c>
      <c r="F25" s="435">
        <v>0</v>
      </c>
      <c r="G25" s="435">
        <f t="shared" si="5"/>
        <v>397323</v>
      </c>
      <c r="H25" s="435">
        <v>0</v>
      </c>
      <c r="I25" s="435">
        <v>0</v>
      </c>
      <c r="J25" s="435">
        <v>155850</v>
      </c>
      <c r="K25" s="435">
        <v>241473</v>
      </c>
      <c r="L25" s="423" t="s">
        <v>305</v>
      </c>
      <c r="M25" s="126"/>
      <c r="N25" s="126"/>
      <c r="O25" s="126"/>
      <c r="P25" s="126"/>
      <c r="Q25" s="126"/>
      <c r="R25" s="126"/>
      <c r="S25" s="126"/>
    </row>
    <row r="26" spans="1:19" s="212" customFormat="1" ht="24.95" customHeight="1" thickTop="1" thickBot="1">
      <c r="A26" s="446">
        <f t="shared" si="4"/>
        <v>443529</v>
      </c>
      <c r="B26" s="443">
        <f t="shared" si="6"/>
        <v>80989</v>
      </c>
      <c r="C26" s="362">
        <v>63838</v>
      </c>
      <c r="D26" s="362">
        <v>11904</v>
      </c>
      <c r="E26" s="362">
        <v>5247</v>
      </c>
      <c r="F26" s="363">
        <v>0</v>
      </c>
      <c r="G26" s="361">
        <f t="shared" si="5"/>
        <v>362540</v>
      </c>
      <c r="H26" s="362">
        <v>0</v>
      </c>
      <c r="I26" s="362">
        <v>0</v>
      </c>
      <c r="J26" s="362">
        <v>181660</v>
      </c>
      <c r="K26" s="363">
        <v>180880</v>
      </c>
      <c r="L26" s="424" t="s">
        <v>306</v>
      </c>
      <c r="M26" s="211"/>
      <c r="N26" s="211"/>
      <c r="O26" s="211"/>
      <c r="P26" s="211"/>
      <c r="Q26" s="211"/>
      <c r="R26" s="211"/>
      <c r="S26" s="211"/>
    </row>
    <row r="27" spans="1:19" s="123" customFormat="1" ht="20.25" thickTop="1" thickBot="1">
      <c r="A27" s="445">
        <f t="shared" si="4"/>
        <v>375242</v>
      </c>
      <c r="B27" s="443">
        <f t="shared" si="6"/>
        <v>147189</v>
      </c>
      <c r="C27" s="435">
        <v>131902</v>
      </c>
      <c r="D27" s="435">
        <v>10642</v>
      </c>
      <c r="E27" s="435">
        <v>4645</v>
      </c>
      <c r="F27" s="435">
        <v>0</v>
      </c>
      <c r="G27" s="435">
        <f t="shared" si="5"/>
        <v>228053</v>
      </c>
      <c r="H27" s="435">
        <v>0</v>
      </c>
      <c r="I27" s="435">
        <v>0</v>
      </c>
      <c r="J27" s="435">
        <v>122480</v>
      </c>
      <c r="K27" s="435">
        <v>105573</v>
      </c>
      <c r="L27" s="425" t="s">
        <v>307</v>
      </c>
      <c r="M27" s="126"/>
      <c r="N27" s="126"/>
      <c r="O27" s="126"/>
      <c r="P27" s="126"/>
      <c r="Q27" s="126"/>
      <c r="R27" s="126"/>
      <c r="S27" s="126"/>
    </row>
    <row r="28" spans="1:19" ht="20.25" thickTop="1" thickBot="1">
      <c r="A28" s="445">
        <f t="shared" si="4"/>
        <v>298701</v>
      </c>
      <c r="B28" s="443">
        <f t="shared" si="6"/>
        <v>56710</v>
      </c>
      <c r="C28" s="435">
        <v>44366</v>
      </c>
      <c r="D28" s="435">
        <v>9140</v>
      </c>
      <c r="E28" s="435">
        <v>3204</v>
      </c>
      <c r="F28" s="435">
        <v>0</v>
      </c>
      <c r="G28" s="435">
        <f t="shared" si="5"/>
        <v>241991</v>
      </c>
      <c r="H28" s="435">
        <v>0</v>
      </c>
      <c r="I28" s="435">
        <v>0</v>
      </c>
      <c r="J28" s="435">
        <v>89300</v>
      </c>
      <c r="K28" s="435">
        <v>152691</v>
      </c>
      <c r="L28" s="425" t="s">
        <v>308</v>
      </c>
      <c r="M28" s="124"/>
      <c r="N28" s="124"/>
      <c r="O28" s="124"/>
      <c r="P28" s="124"/>
      <c r="Q28" s="124"/>
      <c r="R28" s="124"/>
      <c r="S28" s="124"/>
    </row>
    <row r="29" spans="1:19" ht="20.25" thickTop="1" thickBot="1">
      <c r="A29" s="445">
        <f t="shared" si="4"/>
        <v>491810</v>
      </c>
      <c r="B29" s="443">
        <f t="shared" si="6"/>
        <v>124656</v>
      </c>
      <c r="C29" s="435">
        <v>37469</v>
      </c>
      <c r="D29" s="435">
        <v>4933</v>
      </c>
      <c r="E29" s="435">
        <v>82254</v>
      </c>
      <c r="F29" s="435">
        <v>0</v>
      </c>
      <c r="G29" s="435">
        <f t="shared" si="5"/>
        <v>367154</v>
      </c>
      <c r="H29" s="435">
        <v>0</v>
      </c>
      <c r="I29" s="435">
        <v>0</v>
      </c>
      <c r="J29" s="435">
        <v>269070</v>
      </c>
      <c r="K29" s="435">
        <v>98084</v>
      </c>
      <c r="L29" s="425" t="s">
        <v>309</v>
      </c>
      <c r="M29" s="124"/>
      <c r="N29" s="124"/>
      <c r="O29" s="124"/>
      <c r="P29" s="124"/>
      <c r="Q29" s="124"/>
      <c r="R29" s="124"/>
      <c r="S29" s="124"/>
    </row>
    <row r="30" spans="1:19" ht="20.25" thickTop="1" thickBot="1">
      <c r="A30" s="447">
        <f t="shared" si="4"/>
        <v>412334</v>
      </c>
      <c r="B30" s="443">
        <f t="shared" si="6"/>
        <v>49880</v>
      </c>
      <c r="C30" s="436">
        <v>37737</v>
      </c>
      <c r="D30" s="436">
        <v>9169</v>
      </c>
      <c r="E30" s="436">
        <v>2974</v>
      </c>
      <c r="F30" s="436">
        <v>0</v>
      </c>
      <c r="G30" s="436">
        <f t="shared" si="5"/>
        <v>362454</v>
      </c>
      <c r="H30" s="436">
        <v>0</v>
      </c>
      <c r="I30" s="436">
        <v>0</v>
      </c>
      <c r="J30" s="436">
        <v>147450</v>
      </c>
      <c r="K30" s="436">
        <v>215004</v>
      </c>
      <c r="L30" s="425" t="s">
        <v>310</v>
      </c>
      <c r="M30" s="124"/>
      <c r="N30" s="124"/>
      <c r="O30" s="124"/>
      <c r="P30" s="124"/>
      <c r="Q30" s="124"/>
      <c r="R30" s="124"/>
      <c r="S30" s="124"/>
    </row>
    <row r="31" spans="1:19" ht="20.25" thickTop="1" thickBot="1">
      <c r="A31" s="447">
        <f t="shared" si="4"/>
        <v>361115</v>
      </c>
      <c r="B31" s="443">
        <f t="shared" si="6"/>
        <v>47650</v>
      </c>
      <c r="C31" s="436">
        <v>38348</v>
      </c>
      <c r="D31" s="436">
        <v>5617</v>
      </c>
      <c r="E31" s="436">
        <v>3685</v>
      </c>
      <c r="F31" s="436">
        <v>0</v>
      </c>
      <c r="G31" s="436">
        <f t="shared" si="5"/>
        <v>313465</v>
      </c>
      <c r="H31" s="436">
        <v>0</v>
      </c>
      <c r="I31" s="436">
        <v>0</v>
      </c>
      <c r="J31" s="436">
        <v>167765</v>
      </c>
      <c r="K31" s="436">
        <v>145700</v>
      </c>
      <c r="L31" s="426" t="s">
        <v>311</v>
      </c>
      <c r="M31" s="124"/>
      <c r="N31" s="124"/>
      <c r="O31" s="124"/>
      <c r="P31" s="124"/>
      <c r="Q31" s="124"/>
      <c r="R31" s="124"/>
      <c r="S31" s="124"/>
    </row>
    <row r="32" spans="1:19" s="121" customFormat="1" ht="20.25" thickTop="1" thickBot="1">
      <c r="A32" s="445">
        <f t="shared" si="4"/>
        <v>383515</v>
      </c>
      <c r="B32" s="443">
        <f t="shared" si="6"/>
        <v>131627</v>
      </c>
      <c r="C32" s="435">
        <v>123036</v>
      </c>
      <c r="D32" s="435">
        <v>5911</v>
      </c>
      <c r="E32" s="435">
        <v>2680</v>
      </c>
      <c r="F32" s="435">
        <v>0</v>
      </c>
      <c r="G32" s="435">
        <f t="shared" si="5"/>
        <v>251888</v>
      </c>
      <c r="H32" s="435">
        <v>0</v>
      </c>
      <c r="I32" s="441">
        <v>0</v>
      </c>
      <c r="J32" s="435">
        <v>119866</v>
      </c>
      <c r="K32" s="435">
        <v>132022</v>
      </c>
      <c r="L32" s="425" t="s">
        <v>312</v>
      </c>
      <c r="M32" s="126"/>
      <c r="N32" s="126"/>
      <c r="O32" s="126"/>
      <c r="P32" s="126"/>
      <c r="Q32" s="126"/>
      <c r="R32" s="126"/>
      <c r="S32" s="126"/>
    </row>
    <row r="33" spans="1:19" s="121" customFormat="1" ht="24.95" customHeight="1" thickTop="1" thickBot="1">
      <c r="A33" s="445">
        <f t="shared" si="4"/>
        <v>406387</v>
      </c>
      <c r="B33" s="443">
        <f t="shared" si="6"/>
        <v>130435</v>
      </c>
      <c r="C33" s="435">
        <v>117722</v>
      </c>
      <c r="D33" s="435">
        <v>7112</v>
      </c>
      <c r="E33" s="435">
        <v>5601</v>
      </c>
      <c r="F33" s="435">
        <v>0</v>
      </c>
      <c r="G33" s="435">
        <f t="shared" si="5"/>
        <v>275952</v>
      </c>
      <c r="H33" s="435">
        <v>0</v>
      </c>
      <c r="I33" s="435">
        <v>0</v>
      </c>
      <c r="J33" s="435">
        <v>92400</v>
      </c>
      <c r="K33" s="435">
        <v>183552</v>
      </c>
      <c r="L33" s="425" t="s">
        <v>314</v>
      </c>
      <c r="M33" s="173"/>
      <c r="N33" s="126"/>
      <c r="O33" s="126"/>
      <c r="P33" s="126"/>
      <c r="Q33" s="126"/>
      <c r="R33" s="126"/>
      <c r="S33" s="126"/>
    </row>
    <row r="34" spans="1:19" ht="24.95" customHeight="1" thickTop="1" thickBot="1">
      <c r="A34" s="448">
        <f t="shared" si="4"/>
        <v>0</v>
      </c>
      <c r="B34" s="443">
        <f t="shared" si="6"/>
        <v>0</v>
      </c>
      <c r="C34" s="436"/>
      <c r="D34" s="436"/>
      <c r="E34" s="436"/>
      <c r="F34" s="436">
        <v>0</v>
      </c>
      <c r="G34" s="436">
        <f t="shared" si="5"/>
        <v>0</v>
      </c>
      <c r="H34" s="436"/>
      <c r="I34" s="436"/>
      <c r="J34" s="436"/>
      <c r="K34" s="436"/>
      <c r="L34" s="422" t="s">
        <v>313</v>
      </c>
      <c r="M34" s="124"/>
      <c r="N34" s="124"/>
      <c r="O34" s="124"/>
      <c r="P34" s="124"/>
      <c r="Q34" s="124"/>
      <c r="R34" s="124"/>
      <c r="S34" s="124"/>
    </row>
    <row r="35" spans="1:19" s="193" customFormat="1" ht="24.95" customHeight="1" thickTop="1" thickBot="1">
      <c r="A35" s="449">
        <f t="shared" si="4"/>
        <v>0</v>
      </c>
      <c r="B35" s="443">
        <f t="shared" si="6"/>
        <v>0</v>
      </c>
      <c r="C35" s="437"/>
      <c r="D35" s="437"/>
      <c r="E35" s="437"/>
      <c r="F35" s="437">
        <v>0</v>
      </c>
      <c r="G35" s="437">
        <f t="shared" si="5"/>
        <v>0</v>
      </c>
      <c r="H35" s="437"/>
      <c r="I35" s="437"/>
      <c r="J35" s="437"/>
      <c r="K35" s="437"/>
      <c r="L35" s="427" t="s">
        <v>315</v>
      </c>
      <c r="M35" s="199"/>
      <c r="N35" s="192"/>
      <c r="O35" s="192"/>
      <c r="P35" s="192"/>
      <c r="Q35" s="192"/>
      <c r="R35" s="192"/>
      <c r="S35" s="192"/>
    </row>
    <row r="36" spans="1:19" ht="20.25" thickTop="1" thickBot="1">
      <c r="A36" s="365">
        <f t="shared" ref="A36:K36" si="7">SUM(A24:A35)</f>
        <v>4001916</v>
      </c>
      <c r="B36" s="365">
        <f t="shared" si="7"/>
        <v>884685</v>
      </c>
      <c r="C36" s="365">
        <f t="shared" si="7"/>
        <v>681911</v>
      </c>
      <c r="D36" s="365">
        <f t="shared" si="7"/>
        <v>86323</v>
      </c>
      <c r="E36" s="365">
        <f t="shared" si="7"/>
        <v>116451</v>
      </c>
      <c r="F36" s="365">
        <f t="shared" si="7"/>
        <v>0</v>
      </c>
      <c r="G36" s="365">
        <f t="shared" si="7"/>
        <v>3117231</v>
      </c>
      <c r="H36" s="365">
        <f t="shared" si="7"/>
        <v>0</v>
      </c>
      <c r="I36" s="365">
        <f t="shared" si="7"/>
        <v>0</v>
      </c>
      <c r="J36" s="365">
        <f t="shared" si="7"/>
        <v>1522591</v>
      </c>
      <c r="K36" s="365">
        <f t="shared" si="7"/>
        <v>1594640</v>
      </c>
      <c r="L36" s="365" t="s">
        <v>30</v>
      </c>
      <c r="M36" s="124"/>
      <c r="N36" s="124"/>
      <c r="O36" s="124"/>
      <c r="P36" s="124"/>
      <c r="Q36" s="124"/>
      <c r="R36" s="124"/>
      <c r="S36" s="124"/>
    </row>
    <row r="37" spans="1:19" ht="18.75" thickTop="1">
      <c r="A37" s="127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</row>
    <row r="38" spans="1:19" ht="19.5" customHeight="1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15"/>
      <c r="N38" s="116"/>
      <c r="O38" s="116"/>
      <c r="P38" s="128"/>
      <c r="Q38" s="124"/>
      <c r="R38" s="124"/>
      <c r="S38" s="124"/>
    </row>
  </sheetData>
  <phoneticPr fontId="0" type="noConversion"/>
  <printOptions horizontalCentered="1"/>
  <pageMargins left="0.74803149606299213" right="0.94488188976377963" top="0.98425196850393704" bottom="0.98425196850393704" header="0.51181102362204722" footer="0.51181102362204722"/>
  <pageSetup paperSize="9" scale="60" orientation="landscape" verticalDpi="300" r:id="rId1"/>
  <headerFooter alignWithMargins="0">
    <oddHeader>&amp;A</oddHeader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ورقة7"/>
  <dimension ref="A1:FO36"/>
  <sheetViews>
    <sheetView showGridLines="0" zoomScale="75" workbookViewId="0">
      <selection activeCell="C18" sqref="C18"/>
    </sheetView>
  </sheetViews>
  <sheetFormatPr defaultRowHeight="12.75"/>
  <cols>
    <col min="1" max="1" width="4" style="54" customWidth="1"/>
    <col min="2" max="2" width="14.7109375" style="54" customWidth="1"/>
    <col min="3" max="3" width="12.7109375" style="54" customWidth="1"/>
    <col min="4" max="4" width="10.42578125" style="54" bestFit="1" customWidth="1"/>
    <col min="5" max="5" width="10.5703125" style="54" customWidth="1"/>
    <col min="6" max="6" width="9.5703125" style="54" customWidth="1"/>
    <col min="7" max="7" width="5.42578125" style="54" customWidth="1"/>
    <col min="8" max="8" width="12.7109375" style="54" customWidth="1"/>
    <col min="9" max="9" width="10.7109375" style="54" customWidth="1"/>
    <col min="10" max="10" width="10.42578125" style="54" bestFit="1" customWidth="1"/>
    <col min="11" max="11" width="10.140625" style="54" customWidth="1"/>
    <col min="12" max="12" width="12.28515625" style="54" customWidth="1"/>
    <col min="13" max="13" width="27.140625" style="54" customWidth="1"/>
    <col min="14" max="14" width="8.85546875" style="54" customWidth="1"/>
    <col min="15" max="16384" width="9.140625" style="54"/>
  </cols>
  <sheetData>
    <row r="1" spans="2:21" ht="27.75">
      <c r="B1" s="50"/>
      <c r="C1" s="40" t="s">
        <v>335</v>
      </c>
      <c r="D1" s="51"/>
      <c r="E1" s="52"/>
      <c r="F1" s="52"/>
      <c r="G1" s="53"/>
      <c r="H1" s="51"/>
      <c r="I1" s="51"/>
      <c r="J1" s="52"/>
      <c r="K1" s="52"/>
      <c r="L1" s="52"/>
      <c r="N1" s="55"/>
      <c r="O1" s="56"/>
      <c r="P1" s="56"/>
      <c r="R1" s="57"/>
    </row>
    <row r="2" spans="2:21" ht="20.25">
      <c r="C2" s="87" t="s">
        <v>158</v>
      </c>
      <c r="D2" s="51"/>
      <c r="E2" s="52"/>
      <c r="F2" s="52"/>
      <c r="G2" s="53"/>
      <c r="H2" s="51"/>
      <c r="I2" s="51"/>
      <c r="J2" s="52"/>
      <c r="K2" s="52"/>
      <c r="L2" s="52"/>
      <c r="M2" s="58"/>
    </row>
    <row r="3" spans="2:21" ht="21" thickBot="1">
      <c r="C3" s="87" t="s">
        <v>336</v>
      </c>
      <c r="D3" s="51"/>
      <c r="E3" s="52"/>
      <c r="F3" s="52"/>
      <c r="G3" s="52"/>
      <c r="H3" s="51"/>
      <c r="I3" s="51"/>
      <c r="J3" s="52"/>
      <c r="K3" s="52"/>
      <c r="L3" s="52"/>
    </row>
    <row r="4" spans="2:21" s="65" customFormat="1" ht="21.75" thickTop="1" thickBot="1">
      <c r="B4" s="59" t="s">
        <v>33</v>
      </c>
      <c r="C4" s="60" t="s">
        <v>157</v>
      </c>
      <c r="D4" s="61"/>
      <c r="E4" s="62"/>
      <c r="F4" s="63"/>
      <c r="G4" s="64"/>
      <c r="H4" s="348" t="s">
        <v>31</v>
      </c>
      <c r="I4" s="349"/>
      <c r="J4" s="349"/>
      <c r="K4" s="349"/>
      <c r="L4" s="353"/>
      <c r="M4" s="355"/>
    </row>
    <row r="5" spans="2:21" s="65" customFormat="1" ht="18.75" thickTop="1">
      <c r="B5" s="66" t="s">
        <v>51</v>
      </c>
      <c r="C5" s="67" t="s">
        <v>17</v>
      </c>
      <c r="D5" s="68" t="s">
        <v>34</v>
      </c>
      <c r="E5" s="68" t="s">
        <v>35</v>
      </c>
      <c r="F5" s="69" t="s">
        <v>36</v>
      </c>
      <c r="G5" s="64"/>
      <c r="H5" s="350" t="s">
        <v>17</v>
      </c>
      <c r="I5" s="350" t="s">
        <v>34</v>
      </c>
      <c r="J5" s="350" t="s">
        <v>102</v>
      </c>
      <c r="K5" s="350" t="s">
        <v>35</v>
      </c>
      <c r="L5" s="350" t="s">
        <v>36</v>
      </c>
      <c r="M5" s="354"/>
    </row>
    <row r="6" spans="2:21" s="65" customFormat="1" ht="18.75" thickBot="1">
      <c r="B6" s="66" t="s">
        <v>186</v>
      </c>
      <c r="C6" s="70"/>
      <c r="D6" s="71" t="s">
        <v>37</v>
      </c>
      <c r="E6" s="71" t="s">
        <v>38</v>
      </c>
      <c r="F6" s="72" t="s">
        <v>39</v>
      </c>
      <c r="G6" s="64"/>
      <c r="H6" s="351"/>
      <c r="I6" s="352" t="s">
        <v>37</v>
      </c>
      <c r="J6" s="352" t="s">
        <v>156</v>
      </c>
      <c r="K6" s="352" t="s">
        <v>38</v>
      </c>
      <c r="L6" s="352" t="s">
        <v>39</v>
      </c>
      <c r="M6" s="352" t="s">
        <v>12</v>
      </c>
    </row>
    <row r="7" spans="2:21" s="65" customFormat="1" ht="16.5" thickTop="1">
      <c r="B7" s="358" t="s">
        <v>40</v>
      </c>
      <c r="C7" s="357" t="s">
        <v>25</v>
      </c>
      <c r="D7" s="73" t="s">
        <v>41</v>
      </c>
      <c r="E7" s="68" t="s">
        <v>42</v>
      </c>
      <c r="F7" s="74" t="s">
        <v>43</v>
      </c>
      <c r="G7" s="75"/>
      <c r="H7" s="359" t="s">
        <v>25</v>
      </c>
      <c r="I7" s="359" t="s">
        <v>121</v>
      </c>
      <c r="J7" s="356" t="s">
        <v>187</v>
      </c>
      <c r="K7" s="350" t="s">
        <v>42</v>
      </c>
      <c r="L7" s="356" t="s">
        <v>43</v>
      </c>
      <c r="M7" s="356"/>
    </row>
    <row r="8" spans="2:21" s="65" customFormat="1" ht="16.5" thickBot="1">
      <c r="B8" s="428" t="s">
        <v>25</v>
      </c>
      <c r="C8" s="429" t="s">
        <v>62</v>
      </c>
      <c r="D8" s="430" t="s">
        <v>45</v>
      </c>
      <c r="E8" s="430" t="s">
        <v>46</v>
      </c>
      <c r="F8" s="431" t="s">
        <v>47</v>
      </c>
      <c r="G8" s="75"/>
      <c r="H8" s="360" t="s">
        <v>44</v>
      </c>
      <c r="I8" s="360" t="s">
        <v>45</v>
      </c>
      <c r="J8" s="351" t="s">
        <v>27</v>
      </c>
      <c r="K8" s="351" t="s">
        <v>46</v>
      </c>
      <c r="L8" s="351" t="s">
        <v>47</v>
      </c>
      <c r="M8" s="556" t="s">
        <v>29</v>
      </c>
    </row>
    <row r="9" spans="2:21" s="50" customFormat="1" ht="20.25" thickTop="1" thickBot="1">
      <c r="B9" s="336">
        <f t="shared" ref="B9:B21" si="0">SUM(C9+H9)</f>
        <v>1213024</v>
      </c>
      <c r="C9" s="207">
        <f>SUM(D9:F9)</f>
        <v>362111</v>
      </c>
      <c r="D9" s="86">
        <v>40596</v>
      </c>
      <c r="E9" s="86">
        <v>244204</v>
      </c>
      <c r="F9" s="347">
        <v>77311</v>
      </c>
      <c r="G9" s="76"/>
      <c r="H9" s="331">
        <f t="shared" ref="H9:H21" si="1">SUM(I9:L9)</f>
        <v>850913</v>
      </c>
      <c r="I9" s="86">
        <v>125409</v>
      </c>
      <c r="J9" s="86">
        <v>43684</v>
      </c>
      <c r="K9" s="86">
        <v>234758</v>
      </c>
      <c r="L9" s="325">
        <v>447062</v>
      </c>
      <c r="M9" s="422" t="s">
        <v>323</v>
      </c>
      <c r="P9" s="50" t="s">
        <v>282</v>
      </c>
      <c r="Q9" s="50" t="s">
        <v>285</v>
      </c>
    </row>
    <row r="10" spans="2:21" s="202" customFormat="1" ht="20.100000000000001" customHeight="1" thickTop="1" thickBot="1">
      <c r="B10" s="334">
        <f t="shared" si="0"/>
        <v>991834</v>
      </c>
      <c r="C10" s="207">
        <f t="shared" ref="C10:C20" si="2">SUM(D10:F10)</f>
        <v>323086</v>
      </c>
      <c r="D10" s="207">
        <v>51442</v>
      </c>
      <c r="E10" s="207">
        <v>270044</v>
      </c>
      <c r="F10" s="342">
        <v>1600</v>
      </c>
      <c r="G10" s="340"/>
      <c r="H10" s="328">
        <f t="shared" si="1"/>
        <v>668748</v>
      </c>
      <c r="I10" s="207">
        <v>87130</v>
      </c>
      <c r="J10" s="207">
        <v>51280</v>
      </c>
      <c r="K10" s="207">
        <v>172546</v>
      </c>
      <c r="L10" s="208">
        <v>357792</v>
      </c>
      <c r="M10" s="423" t="s">
        <v>324</v>
      </c>
    </row>
    <row r="11" spans="2:21" s="202" customFormat="1" ht="21.75" customHeight="1" thickTop="1" thickBot="1">
      <c r="B11" s="432">
        <f t="shared" si="0"/>
        <v>1196842</v>
      </c>
      <c r="C11" s="207">
        <f t="shared" si="2"/>
        <v>433556</v>
      </c>
      <c r="D11" s="158">
        <v>60943</v>
      </c>
      <c r="E11" s="158">
        <v>372613</v>
      </c>
      <c r="F11" s="346">
        <v>0</v>
      </c>
      <c r="G11" s="215"/>
      <c r="H11" s="333">
        <f t="shared" si="1"/>
        <v>763286</v>
      </c>
      <c r="I11" s="433">
        <v>102886</v>
      </c>
      <c r="J11" s="433">
        <v>59261</v>
      </c>
      <c r="K11" s="433">
        <v>243437</v>
      </c>
      <c r="L11" s="434">
        <v>357702</v>
      </c>
      <c r="M11" s="424" t="s">
        <v>325</v>
      </c>
    </row>
    <row r="12" spans="2:21" s="78" customFormat="1" ht="20.25" thickTop="1" thickBot="1">
      <c r="B12" s="335">
        <f t="shared" si="0"/>
        <v>912108</v>
      </c>
      <c r="C12" s="207">
        <f t="shared" si="2"/>
        <v>226543</v>
      </c>
      <c r="D12" s="194">
        <v>18202</v>
      </c>
      <c r="E12" s="194">
        <v>202338</v>
      </c>
      <c r="F12" s="343">
        <v>6003</v>
      </c>
      <c r="G12" s="76"/>
      <c r="H12" s="329">
        <f t="shared" si="1"/>
        <v>685565</v>
      </c>
      <c r="I12" s="194">
        <v>70212</v>
      </c>
      <c r="J12" s="194">
        <v>27216</v>
      </c>
      <c r="K12" s="194">
        <v>251531</v>
      </c>
      <c r="L12" s="324">
        <v>336606</v>
      </c>
      <c r="M12" s="425" t="s">
        <v>326</v>
      </c>
    </row>
    <row r="13" spans="2:21" s="42" customFormat="1" ht="20.25" thickTop="1" thickBot="1">
      <c r="B13" s="337">
        <f t="shared" si="0"/>
        <v>1018476</v>
      </c>
      <c r="C13" s="207">
        <f t="shared" si="2"/>
        <v>376086</v>
      </c>
      <c r="D13" s="77">
        <v>5532</v>
      </c>
      <c r="E13" s="77">
        <v>367153</v>
      </c>
      <c r="F13" s="344">
        <v>3401</v>
      </c>
      <c r="G13" s="76"/>
      <c r="H13" s="330">
        <f t="shared" si="1"/>
        <v>642390</v>
      </c>
      <c r="I13" s="77">
        <v>113976</v>
      </c>
      <c r="J13" s="77">
        <v>16835</v>
      </c>
      <c r="K13" s="77">
        <v>287142</v>
      </c>
      <c r="L13" s="415">
        <v>224437</v>
      </c>
      <c r="M13" s="425" t="s">
        <v>327</v>
      </c>
      <c r="O13" s="42" t="s">
        <v>4</v>
      </c>
      <c r="P13" s="42" t="s">
        <v>286</v>
      </c>
    </row>
    <row r="14" spans="2:21" ht="20.25" thickTop="1" thickBot="1">
      <c r="B14" s="337">
        <f t="shared" si="0"/>
        <v>1229864</v>
      </c>
      <c r="C14" s="207">
        <f t="shared" si="2"/>
        <v>440321</v>
      </c>
      <c r="D14" s="77">
        <v>6032</v>
      </c>
      <c r="E14" s="338">
        <v>428888</v>
      </c>
      <c r="F14" s="344">
        <v>5401</v>
      </c>
      <c r="G14" s="80"/>
      <c r="H14" s="330">
        <f t="shared" si="1"/>
        <v>789543</v>
      </c>
      <c r="I14" s="338">
        <v>88041</v>
      </c>
      <c r="J14" s="338">
        <v>16663</v>
      </c>
      <c r="K14" s="338">
        <v>197815</v>
      </c>
      <c r="L14" s="415">
        <v>487024</v>
      </c>
      <c r="M14" s="425" t="s">
        <v>328</v>
      </c>
      <c r="O14" s="54" t="s">
        <v>281</v>
      </c>
      <c r="U14" s="54">
        <v>60943</v>
      </c>
    </row>
    <row r="15" spans="2:21" ht="20.25" thickTop="1" thickBot="1">
      <c r="B15" s="337">
        <f t="shared" si="0"/>
        <v>1207152</v>
      </c>
      <c r="C15" s="207">
        <f t="shared" si="2"/>
        <v>394915</v>
      </c>
      <c r="D15" s="77">
        <v>7261</v>
      </c>
      <c r="E15" s="338">
        <v>385154</v>
      </c>
      <c r="F15" s="344">
        <v>2500</v>
      </c>
      <c r="G15" s="80"/>
      <c r="H15" s="330">
        <f>SUM(I15:L15)</f>
        <v>812237</v>
      </c>
      <c r="I15" s="338">
        <v>55892</v>
      </c>
      <c r="J15" s="338">
        <v>15361</v>
      </c>
      <c r="K15" s="338">
        <v>393933</v>
      </c>
      <c r="L15" s="415">
        <v>347051</v>
      </c>
      <c r="M15" s="425" t="s">
        <v>329</v>
      </c>
    </row>
    <row r="16" spans="2:21" s="42" customFormat="1" ht="20.25" thickTop="1" thickBot="1">
      <c r="B16" s="337">
        <f t="shared" si="0"/>
        <v>1435089</v>
      </c>
      <c r="C16" s="207">
        <f t="shared" si="2"/>
        <v>381402</v>
      </c>
      <c r="D16" s="77">
        <v>11245</v>
      </c>
      <c r="E16" s="77">
        <v>370157</v>
      </c>
      <c r="F16" s="344">
        <v>0</v>
      </c>
      <c r="G16" s="76"/>
      <c r="H16" s="330">
        <f t="shared" si="1"/>
        <v>1053687</v>
      </c>
      <c r="I16" s="77">
        <v>121209</v>
      </c>
      <c r="J16" s="77">
        <v>20227</v>
      </c>
      <c r="K16" s="77">
        <v>646802</v>
      </c>
      <c r="L16" s="415">
        <v>265449</v>
      </c>
      <c r="M16" s="426" t="s">
        <v>330</v>
      </c>
      <c r="O16" s="42" t="s">
        <v>280</v>
      </c>
    </row>
    <row r="17" spans="1:171" s="65" customFormat="1" ht="20.25" thickTop="1" thickBot="1">
      <c r="B17" s="339">
        <f t="shared" si="0"/>
        <v>1617737</v>
      </c>
      <c r="C17" s="207">
        <f t="shared" si="2"/>
        <v>544757</v>
      </c>
      <c r="D17" s="150">
        <v>22708</v>
      </c>
      <c r="E17" s="150">
        <v>438139</v>
      </c>
      <c r="F17" s="345">
        <v>83910</v>
      </c>
      <c r="G17" s="341"/>
      <c r="H17" s="332">
        <f t="shared" si="1"/>
        <v>1072980</v>
      </c>
      <c r="I17" s="150">
        <v>105596</v>
      </c>
      <c r="J17" s="150">
        <v>29989</v>
      </c>
      <c r="K17" s="150">
        <v>567980</v>
      </c>
      <c r="L17" s="151">
        <v>369415</v>
      </c>
      <c r="M17" s="425" t="s">
        <v>331</v>
      </c>
      <c r="P17" s="65" t="s">
        <v>283</v>
      </c>
    </row>
    <row r="18" spans="1:171" s="111" customFormat="1" ht="24" customHeight="1" thickTop="1" thickBot="1">
      <c r="B18" s="326">
        <f t="shared" si="0"/>
        <v>1170750</v>
      </c>
      <c r="C18" s="207">
        <f t="shared" si="2"/>
        <v>354956</v>
      </c>
      <c r="D18" s="158">
        <v>22916</v>
      </c>
      <c r="E18" s="158">
        <v>326435</v>
      </c>
      <c r="F18" s="346">
        <v>5605</v>
      </c>
      <c r="G18" s="215"/>
      <c r="H18" s="333">
        <f t="shared" si="1"/>
        <v>815794</v>
      </c>
      <c r="I18" s="158">
        <v>87397</v>
      </c>
      <c r="J18" s="158">
        <v>35833</v>
      </c>
      <c r="K18" s="158">
        <v>372179</v>
      </c>
      <c r="L18" s="159">
        <v>320385</v>
      </c>
      <c r="M18" s="425" t="s">
        <v>332</v>
      </c>
      <c r="N18" s="323"/>
    </row>
    <row r="19" spans="1:171" ht="20.25" thickTop="1" thickBot="1">
      <c r="B19" s="336">
        <f t="shared" si="0"/>
        <v>0</v>
      </c>
      <c r="C19" s="207">
        <f t="shared" si="2"/>
        <v>0</v>
      </c>
      <c r="D19" s="168"/>
      <c r="E19" s="168"/>
      <c r="F19" s="347"/>
      <c r="G19" s="79"/>
      <c r="H19" s="331">
        <f t="shared" si="1"/>
        <v>0</v>
      </c>
      <c r="I19" s="168"/>
      <c r="J19" s="168"/>
      <c r="K19" s="168"/>
      <c r="L19" s="325"/>
      <c r="M19" s="422" t="s">
        <v>333</v>
      </c>
    </row>
    <row r="20" spans="1:171" s="183" customFormat="1" ht="24.95" customHeight="1" thickTop="1" thickBot="1">
      <c r="A20" s="182"/>
      <c r="B20" s="503">
        <f t="shared" si="0"/>
        <v>0</v>
      </c>
      <c r="C20" s="207">
        <f t="shared" si="2"/>
        <v>0</v>
      </c>
      <c r="D20" s="504"/>
      <c r="E20" s="504"/>
      <c r="F20" s="505"/>
      <c r="G20" s="169"/>
      <c r="H20" s="502">
        <f t="shared" si="1"/>
        <v>0</v>
      </c>
      <c r="I20" s="501"/>
      <c r="J20" s="501"/>
      <c r="K20" s="501"/>
      <c r="L20" s="705"/>
      <c r="M20" s="427" t="s">
        <v>334</v>
      </c>
      <c r="N20" s="184"/>
      <c r="O20" s="182" t="s">
        <v>284</v>
      </c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</row>
    <row r="21" spans="1:171" ht="20.25" thickTop="1" thickBot="1">
      <c r="B21" s="557">
        <f t="shared" si="0"/>
        <v>11992876</v>
      </c>
      <c r="C21" s="327">
        <f>SUM(D21:F21)</f>
        <v>3837733</v>
      </c>
      <c r="D21" s="327">
        <f>SUM(D9:D20)</f>
        <v>246877</v>
      </c>
      <c r="E21" s="558">
        <f>SUM(E9:E20)</f>
        <v>3405125</v>
      </c>
      <c r="F21" s="327">
        <f>SUM(F9:F20)</f>
        <v>185731</v>
      </c>
      <c r="G21" s="79" t="s">
        <v>4</v>
      </c>
      <c r="H21" s="558">
        <f t="shared" si="1"/>
        <v>8155143</v>
      </c>
      <c r="I21" s="558">
        <f>SUM(I9:I20)</f>
        <v>957748</v>
      </c>
      <c r="J21" s="327">
        <f>SUM(J9:J20)</f>
        <v>316349</v>
      </c>
      <c r="K21" s="559">
        <f>SUM(K9:K20)</f>
        <v>3368123</v>
      </c>
      <c r="L21" s="327">
        <f>SUM(L9:L20)</f>
        <v>3512923</v>
      </c>
      <c r="M21" s="559" t="s">
        <v>30</v>
      </c>
    </row>
    <row r="22" spans="1:171" ht="20.25" thickTop="1" thickBot="1">
      <c r="B22" s="81"/>
      <c r="C22" s="79" t="s">
        <v>4</v>
      </c>
      <c r="D22" s="79"/>
      <c r="E22" s="79"/>
      <c r="F22" s="79"/>
      <c r="G22" s="79"/>
      <c r="H22" s="79" t="s">
        <v>4</v>
      </c>
      <c r="I22" s="79"/>
      <c r="J22" s="79"/>
      <c r="K22" s="79"/>
      <c r="L22" s="79"/>
      <c r="M22" s="64"/>
    </row>
    <row r="23" spans="1:171" ht="20.25" thickTop="1" thickBot="1">
      <c r="B23" s="584">
        <f>SUM(C23+H23)</f>
        <v>1248984</v>
      </c>
      <c r="C23" s="706">
        <f>SUM(D23:F23)</f>
        <v>374433</v>
      </c>
      <c r="D23" s="707">
        <v>53022</v>
      </c>
      <c r="E23" s="707">
        <v>316411</v>
      </c>
      <c r="F23" s="708">
        <v>5000</v>
      </c>
      <c r="G23" s="76"/>
      <c r="H23" s="709">
        <f t="shared" ref="H23:H28" si="3">SUM(I23:L23)</f>
        <v>874551</v>
      </c>
      <c r="I23" s="707">
        <v>115810</v>
      </c>
      <c r="J23" s="707">
        <v>39158</v>
      </c>
      <c r="K23" s="707">
        <v>379801</v>
      </c>
      <c r="L23" s="708">
        <v>339782</v>
      </c>
      <c r="M23" s="422" t="s">
        <v>304</v>
      </c>
    </row>
    <row r="24" spans="1:171" s="182" customFormat="1" ht="20.100000000000001" customHeight="1" thickTop="1" thickBot="1">
      <c r="A24" s="206"/>
      <c r="B24" s="584">
        <f t="shared" ref="B24:B34" si="4">SUM(C24+H24)</f>
        <v>1445136</v>
      </c>
      <c r="C24" s="712">
        <f t="shared" ref="C24:C34" si="5">SUM(D24:F24)</f>
        <v>454850</v>
      </c>
      <c r="D24" s="207">
        <v>57527</v>
      </c>
      <c r="E24" s="207">
        <v>397323</v>
      </c>
      <c r="F24" s="342">
        <v>0</v>
      </c>
      <c r="G24" s="340"/>
      <c r="H24" s="328">
        <f t="shared" si="3"/>
        <v>990286</v>
      </c>
      <c r="I24" s="207">
        <v>84669</v>
      </c>
      <c r="J24" s="207">
        <v>44860</v>
      </c>
      <c r="K24" s="207">
        <v>279397</v>
      </c>
      <c r="L24" s="208">
        <v>581360</v>
      </c>
      <c r="M24" s="423" t="s">
        <v>305</v>
      </c>
    </row>
    <row r="25" spans="1:171" ht="20.25" thickTop="1" thickBot="1">
      <c r="B25" s="584">
        <f t="shared" si="4"/>
        <v>1383965</v>
      </c>
      <c r="C25" s="712">
        <f t="shared" si="5"/>
        <v>443529</v>
      </c>
      <c r="D25" s="158">
        <v>76245</v>
      </c>
      <c r="E25" s="158">
        <v>362540</v>
      </c>
      <c r="F25" s="346">
        <v>4744</v>
      </c>
      <c r="G25" s="215"/>
      <c r="H25" s="333">
        <f t="shared" si="3"/>
        <v>940436</v>
      </c>
      <c r="I25" s="433">
        <v>156469</v>
      </c>
      <c r="J25" s="433">
        <v>62426</v>
      </c>
      <c r="K25" s="433">
        <v>354591</v>
      </c>
      <c r="L25" s="434">
        <v>366950</v>
      </c>
      <c r="M25" s="424" t="s">
        <v>306</v>
      </c>
      <c r="P25" s="583"/>
    </row>
    <row r="26" spans="1:171" s="65" customFormat="1" ht="20.25" thickTop="1" thickBot="1">
      <c r="B26" s="584">
        <f t="shared" si="4"/>
        <v>1413061</v>
      </c>
      <c r="C26" s="712">
        <f t="shared" si="5"/>
        <v>375242</v>
      </c>
      <c r="D26" s="194">
        <v>65299</v>
      </c>
      <c r="E26" s="194">
        <v>228053</v>
      </c>
      <c r="F26" s="343">
        <v>81890</v>
      </c>
      <c r="G26" s="76"/>
      <c r="H26" s="329">
        <f t="shared" si="3"/>
        <v>1037819</v>
      </c>
      <c r="I26" s="194">
        <v>92883</v>
      </c>
      <c r="J26" s="194">
        <v>52721</v>
      </c>
      <c r="K26" s="194">
        <v>313824</v>
      </c>
      <c r="L26" s="324">
        <v>578391</v>
      </c>
      <c r="M26" s="425" t="s">
        <v>307</v>
      </c>
    </row>
    <row r="27" spans="1:171" s="39" customFormat="1" ht="20.25" thickTop="1" thickBot="1">
      <c r="B27" s="584">
        <f t="shared" si="4"/>
        <v>1198433</v>
      </c>
      <c r="C27" s="712">
        <f t="shared" si="5"/>
        <v>298701</v>
      </c>
      <c r="D27" s="77">
        <v>56710</v>
      </c>
      <c r="E27" s="77">
        <v>241991</v>
      </c>
      <c r="F27" s="344">
        <v>0</v>
      </c>
      <c r="G27" s="76"/>
      <c r="H27" s="330">
        <f t="shared" si="3"/>
        <v>899732</v>
      </c>
      <c r="I27" s="77">
        <v>149937</v>
      </c>
      <c r="J27" s="77">
        <v>50256</v>
      </c>
      <c r="K27" s="77">
        <v>182213</v>
      </c>
      <c r="L27" s="415">
        <v>517326</v>
      </c>
      <c r="M27" s="425" t="s">
        <v>308</v>
      </c>
    </row>
    <row r="28" spans="1:171" ht="20.25" thickTop="1" thickBot="1">
      <c r="B28" s="584">
        <f t="shared" si="4"/>
        <v>1101158</v>
      </c>
      <c r="C28" s="712">
        <f t="shared" si="5"/>
        <v>491810</v>
      </c>
      <c r="D28" s="77">
        <v>41846</v>
      </c>
      <c r="E28" s="338">
        <v>367154</v>
      </c>
      <c r="F28" s="344">
        <v>82810</v>
      </c>
      <c r="G28" s="80"/>
      <c r="H28" s="330">
        <f t="shared" si="3"/>
        <v>609348</v>
      </c>
      <c r="I28" s="338">
        <v>131415</v>
      </c>
      <c r="J28" s="338">
        <v>41090</v>
      </c>
      <c r="K28" s="338">
        <v>220060</v>
      </c>
      <c r="L28" s="415">
        <v>216783</v>
      </c>
      <c r="M28" s="425" t="s">
        <v>309</v>
      </c>
    </row>
    <row r="29" spans="1:171" ht="20.25" thickTop="1" thickBot="1">
      <c r="B29" s="584">
        <f t="shared" si="4"/>
        <v>1260781</v>
      </c>
      <c r="C29" s="712">
        <f t="shared" si="5"/>
        <v>412334</v>
      </c>
      <c r="D29" s="77">
        <v>49880</v>
      </c>
      <c r="E29" s="338">
        <v>362454</v>
      </c>
      <c r="F29" s="344">
        <v>0</v>
      </c>
      <c r="G29" s="80"/>
      <c r="H29" s="330">
        <f>SUM(I29:L29)</f>
        <v>848447</v>
      </c>
      <c r="I29" s="338">
        <v>61973</v>
      </c>
      <c r="J29" s="338">
        <v>40673</v>
      </c>
      <c r="K29" s="338">
        <v>178998</v>
      </c>
      <c r="L29" s="415">
        <v>566803</v>
      </c>
      <c r="M29" s="425" t="s">
        <v>310</v>
      </c>
    </row>
    <row r="30" spans="1:171" ht="20.25" thickTop="1" thickBot="1">
      <c r="B30" s="584">
        <f t="shared" si="4"/>
        <v>1347945</v>
      </c>
      <c r="C30" s="712">
        <f t="shared" si="5"/>
        <v>361115</v>
      </c>
      <c r="D30" s="77">
        <v>44506</v>
      </c>
      <c r="E30" s="77">
        <v>313465</v>
      </c>
      <c r="F30" s="344">
        <v>3144</v>
      </c>
      <c r="G30" s="76"/>
      <c r="H30" s="330">
        <f t="shared" ref="H30:H35" si="6">SUM(I30:L30)</f>
        <v>986830</v>
      </c>
      <c r="I30" s="77">
        <v>99296</v>
      </c>
      <c r="J30" s="77">
        <v>43391</v>
      </c>
      <c r="K30" s="77">
        <v>369508</v>
      </c>
      <c r="L30" s="415">
        <v>474635</v>
      </c>
      <c r="M30" s="426" t="s">
        <v>311</v>
      </c>
    </row>
    <row r="31" spans="1:171" s="41" customFormat="1" ht="23.25" customHeight="1" thickTop="1" thickBot="1">
      <c r="B31" s="584">
        <f t="shared" si="4"/>
        <v>1303675</v>
      </c>
      <c r="C31" s="150">
        <f>SUM(D31:F31)</f>
        <v>383515</v>
      </c>
      <c r="D31" s="150">
        <v>51398</v>
      </c>
      <c r="E31" s="150">
        <v>251888</v>
      </c>
      <c r="F31" s="345">
        <v>80229</v>
      </c>
      <c r="G31" s="341"/>
      <c r="H31" s="332">
        <f t="shared" si="6"/>
        <v>920160</v>
      </c>
      <c r="I31" s="150">
        <v>78454</v>
      </c>
      <c r="J31" s="150">
        <v>52018</v>
      </c>
      <c r="K31" s="150">
        <v>450961</v>
      </c>
      <c r="L31" s="151">
        <v>338727</v>
      </c>
      <c r="M31" s="425" t="s">
        <v>312</v>
      </c>
    </row>
    <row r="32" spans="1:171" s="112" customFormat="1" ht="25.5" customHeight="1" thickTop="1" thickBot="1">
      <c r="B32" s="584">
        <f t="shared" si="4"/>
        <v>1238050</v>
      </c>
      <c r="C32" s="712">
        <f t="shared" si="5"/>
        <v>406387</v>
      </c>
      <c r="D32" s="158">
        <v>52023</v>
      </c>
      <c r="E32" s="158">
        <v>275952</v>
      </c>
      <c r="F32" s="346">
        <v>78412</v>
      </c>
      <c r="G32" s="215"/>
      <c r="H32" s="333">
        <f t="shared" si="6"/>
        <v>831663</v>
      </c>
      <c r="I32" s="158">
        <v>79363</v>
      </c>
      <c r="J32" s="158">
        <v>43704</v>
      </c>
      <c r="K32" s="158">
        <v>390990</v>
      </c>
      <c r="L32" s="159">
        <v>317606</v>
      </c>
      <c r="M32" s="425" t="s">
        <v>314</v>
      </c>
      <c r="N32" s="560"/>
    </row>
    <row r="33" spans="2:14" ht="20.25" thickTop="1" thickBot="1">
      <c r="B33" s="584">
        <f t="shared" si="4"/>
        <v>0</v>
      </c>
      <c r="C33" s="712">
        <f t="shared" si="5"/>
        <v>0</v>
      </c>
      <c r="D33" s="168"/>
      <c r="E33" s="168"/>
      <c r="F33" s="347"/>
      <c r="G33" s="79"/>
      <c r="H33" s="331">
        <f t="shared" si="6"/>
        <v>0</v>
      </c>
      <c r="I33" s="168"/>
      <c r="J33" s="168"/>
      <c r="K33" s="168"/>
      <c r="L33" s="325"/>
      <c r="M33" s="422" t="s">
        <v>313</v>
      </c>
    </row>
    <row r="34" spans="2:14" s="185" customFormat="1" ht="24.75" thickTop="1" thickBot="1">
      <c r="B34" s="584">
        <f t="shared" si="4"/>
        <v>0</v>
      </c>
      <c r="C34" s="713">
        <f t="shared" si="5"/>
        <v>0</v>
      </c>
      <c r="D34" s="504"/>
      <c r="E34" s="504"/>
      <c r="F34" s="505"/>
      <c r="G34" s="582"/>
      <c r="H34" s="691">
        <f t="shared" si="6"/>
        <v>0</v>
      </c>
      <c r="I34" s="501"/>
      <c r="J34" s="501"/>
      <c r="K34" s="501"/>
      <c r="L34" s="705"/>
      <c r="M34" s="427" t="s">
        <v>315</v>
      </c>
      <c r="N34" s="184"/>
    </row>
    <row r="35" spans="2:14" ht="20.25" thickTop="1" thickBot="1">
      <c r="B35" s="686">
        <f>SUM(C35+H35)</f>
        <v>12941188</v>
      </c>
      <c r="C35" s="687">
        <f>SUM(C23:C34)</f>
        <v>4001916</v>
      </c>
      <c r="D35" s="687">
        <f>SUM(D23:D34)</f>
        <v>548456</v>
      </c>
      <c r="E35" s="688">
        <f>SUM(E23:E34)</f>
        <v>3117231</v>
      </c>
      <c r="F35" s="689">
        <f>SUM(F23:F34)</f>
        <v>336229</v>
      </c>
      <c r="G35" s="48" t="s">
        <v>4</v>
      </c>
      <c r="H35" s="558">
        <f t="shared" si="6"/>
        <v>8939272</v>
      </c>
      <c r="I35" s="558">
        <f>SUM(I23:I34)</f>
        <v>1050269</v>
      </c>
      <c r="J35" s="327">
        <f>SUM(J23:J34)</f>
        <v>470297</v>
      </c>
      <c r="K35" s="559">
        <f>SUM(K23:K34)</f>
        <v>3120343</v>
      </c>
      <c r="L35" s="327">
        <f>SUM(L23:L34)</f>
        <v>4298363</v>
      </c>
      <c r="M35" s="559" t="s">
        <v>30</v>
      </c>
    </row>
    <row r="36" spans="2:14" ht="19.5" thickTop="1">
      <c r="B36" s="82"/>
      <c r="C36" s="83"/>
      <c r="D36" s="84"/>
      <c r="E36" s="84"/>
      <c r="F36" s="84"/>
      <c r="G36" s="85"/>
      <c r="H36" s="48"/>
      <c r="I36" s="85"/>
      <c r="J36" s="85"/>
      <c r="K36" s="85"/>
      <c r="L36" s="85"/>
      <c r="M36" s="49"/>
    </row>
  </sheetData>
  <phoneticPr fontId="0" type="noConversion"/>
  <printOptions horizontalCentered="1"/>
  <pageMargins left="0.98425196850393704" right="1.0236220472440944" top="0.78740157480314965" bottom="0.39370078740157483" header="0.51181102362204722" footer="0.51181102362204722"/>
  <pageSetup paperSize="9" scale="65" orientation="landscape" verticalDpi="300" r:id="rId1"/>
  <headerFooter alignWithMargins="0">
    <oddHeader>&amp;A</oddHeader>
    <oddFooter>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ورقة6">
    <pageSetUpPr fitToPage="1"/>
  </sheetPr>
  <dimension ref="A1:S43"/>
  <sheetViews>
    <sheetView view="pageBreakPreview" zoomScale="55" zoomScaleNormal="75" zoomScaleSheetLayoutView="55" workbookViewId="0">
      <selection activeCell="H16" sqref="H16"/>
    </sheetView>
  </sheetViews>
  <sheetFormatPr defaultRowHeight="12.75"/>
  <cols>
    <col min="1" max="1" width="21.85546875" style="39" customWidth="1"/>
    <col min="2" max="2" width="16" style="39" customWidth="1"/>
    <col min="3" max="4" width="15.28515625" style="39" customWidth="1"/>
    <col min="5" max="5" width="10.85546875" style="39" customWidth="1"/>
    <col min="6" max="6" width="13.7109375" style="39" customWidth="1"/>
    <col min="7" max="7" width="14.140625" style="39" customWidth="1"/>
    <col min="8" max="8" width="20.28515625" style="39" customWidth="1"/>
    <col min="9" max="9" width="14" style="39" customWidth="1"/>
    <col min="10" max="10" width="13.7109375" style="39" customWidth="1"/>
    <col min="11" max="11" width="12.7109375" style="39" customWidth="1"/>
    <col min="12" max="12" width="9.28515625" style="39" customWidth="1"/>
    <col min="13" max="14" width="14" style="39" customWidth="1"/>
    <col min="15" max="15" width="12.140625" style="39" customWidth="1"/>
    <col min="16" max="16" width="49.5703125" style="39" customWidth="1"/>
    <col min="17" max="17" width="0" style="39" hidden="1" customWidth="1"/>
    <col min="18" max="18" width="11" style="39" hidden="1" customWidth="1"/>
    <col min="19" max="19" width="0" style="39" hidden="1" customWidth="1"/>
    <col min="20" max="16384" width="9.140625" style="39"/>
  </cols>
  <sheetData>
    <row r="1" spans="1:19" s="38" customFormat="1" ht="33" customHeight="1">
      <c r="A1" s="44"/>
      <c r="B1" s="45"/>
      <c r="C1" s="46" t="s">
        <v>321</v>
      </c>
      <c r="D1" s="508"/>
      <c r="E1" s="508"/>
      <c r="F1" s="508"/>
      <c r="G1" s="509"/>
      <c r="H1" s="509"/>
      <c r="I1" s="509"/>
      <c r="J1" s="509"/>
      <c r="K1" s="509"/>
      <c r="L1" s="509"/>
      <c r="M1" s="509"/>
      <c r="N1" s="509"/>
      <c r="O1" s="47"/>
      <c r="P1" s="510"/>
      <c r="Q1" s="511"/>
      <c r="R1" s="43"/>
      <c r="S1" s="43"/>
    </row>
    <row r="2" spans="1:19" ht="33" customHeight="1" thickBot="1">
      <c r="A2" s="381"/>
      <c r="B2" s="382"/>
      <c r="C2" s="383" t="s">
        <v>322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2"/>
      <c r="Q2" s="512"/>
    </row>
    <row r="3" spans="1:19" s="41" customFormat="1" ht="20.25" thickTop="1" thickBot="1">
      <c r="A3" s="513" t="s">
        <v>2</v>
      </c>
      <c r="B3" s="514"/>
      <c r="C3" s="514"/>
      <c r="D3" s="514"/>
      <c r="E3" s="514"/>
      <c r="F3" s="515" t="s">
        <v>3</v>
      </c>
      <c r="G3" s="514" t="s">
        <v>4</v>
      </c>
      <c r="H3" s="516" t="s">
        <v>5</v>
      </c>
      <c r="I3" s="517"/>
      <c r="J3" s="518"/>
      <c r="K3" s="519"/>
      <c r="L3" s="519"/>
      <c r="M3" s="519"/>
      <c r="N3" s="519"/>
      <c r="O3" s="519"/>
      <c r="P3" s="419"/>
      <c r="Q3" s="410"/>
    </row>
    <row r="4" spans="1:19" s="41" customFormat="1" ht="20.25" thickTop="1" thickBot="1">
      <c r="A4" s="520" t="s">
        <v>6</v>
      </c>
      <c r="B4" s="521"/>
      <c r="C4" s="522" t="s">
        <v>7</v>
      </c>
      <c r="D4" s="521" t="s">
        <v>8</v>
      </c>
      <c r="E4" s="522" t="s">
        <v>9</v>
      </c>
      <c r="F4" s="521" t="s">
        <v>10</v>
      </c>
      <c r="G4" s="523" t="s">
        <v>11</v>
      </c>
      <c r="H4" s="524" t="s">
        <v>17</v>
      </c>
      <c r="I4" s="525" t="s">
        <v>188</v>
      </c>
      <c r="J4" s="526"/>
      <c r="K4" s="527"/>
      <c r="L4" s="527"/>
      <c r="M4" s="527"/>
      <c r="N4" s="527"/>
      <c r="O4" s="527"/>
      <c r="P4" s="420" t="s">
        <v>12</v>
      </c>
      <c r="Q4" s="410"/>
    </row>
    <row r="5" spans="1:19" s="41" customFormat="1" ht="20.25" thickTop="1" thickBot="1">
      <c r="A5" s="528" t="s">
        <v>226</v>
      </c>
      <c r="B5" s="529" t="s">
        <v>13</v>
      </c>
      <c r="C5" s="529" t="s">
        <v>14</v>
      </c>
      <c r="D5" s="529" t="s">
        <v>15</v>
      </c>
      <c r="E5" s="529" t="s">
        <v>14</v>
      </c>
      <c r="F5" s="529" t="s">
        <v>15</v>
      </c>
      <c r="G5" s="530" t="s">
        <v>16</v>
      </c>
      <c r="H5" s="531" t="s">
        <v>25</v>
      </c>
      <c r="I5" s="532" t="s">
        <v>154</v>
      </c>
      <c r="J5" s="529" t="s">
        <v>152</v>
      </c>
      <c r="K5" s="529" t="s">
        <v>148</v>
      </c>
      <c r="L5" s="529" t="s">
        <v>9</v>
      </c>
      <c r="M5" s="529" t="s">
        <v>19</v>
      </c>
      <c r="N5" s="529" t="s">
        <v>20</v>
      </c>
      <c r="O5" s="530" t="s">
        <v>21</v>
      </c>
      <c r="P5" s="421"/>
      <c r="Q5" s="533"/>
    </row>
    <row r="6" spans="1:19" s="41" customFormat="1" ht="20.25" thickTop="1" thickBot="1">
      <c r="A6" s="534" t="s">
        <v>150</v>
      </c>
      <c r="B6" s="535" t="s">
        <v>22</v>
      </c>
      <c r="C6" s="535" t="s">
        <v>23</v>
      </c>
      <c r="D6" s="535" t="s">
        <v>22</v>
      </c>
      <c r="E6" s="535" t="s">
        <v>24</v>
      </c>
      <c r="F6" s="535" t="s">
        <v>22</v>
      </c>
      <c r="G6" s="536" t="s">
        <v>24</v>
      </c>
      <c r="H6" s="537" t="s">
        <v>149</v>
      </c>
      <c r="I6" s="538" t="s">
        <v>155</v>
      </c>
      <c r="J6" s="535" t="s">
        <v>153</v>
      </c>
      <c r="K6" s="535" t="s">
        <v>147</v>
      </c>
      <c r="L6" s="535" t="s">
        <v>151</v>
      </c>
      <c r="M6" s="535" t="s">
        <v>26</v>
      </c>
      <c r="N6" s="535" t="s">
        <v>27</v>
      </c>
      <c r="O6" s="536" t="s">
        <v>28</v>
      </c>
      <c r="P6" s="421" t="s">
        <v>29</v>
      </c>
      <c r="Q6" s="533"/>
    </row>
    <row r="7" spans="1:19" s="200" customFormat="1" ht="35.1" customHeight="1" thickTop="1" thickBot="1">
      <c r="A7" s="393">
        <f t="shared" ref="A7:A19" si="0">SUM(B7+C7)</f>
        <v>17851</v>
      </c>
      <c r="B7" s="388">
        <f>F7+D7</f>
        <v>10441</v>
      </c>
      <c r="C7" s="375">
        <f>G7+E7</f>
        <v>7410</v>
      </c>
      <c r="D7" s="373">
        <v>2545</v>
      </c>
      <c r="E7" s="373">
        <v>2532</v>
      </c>
      <c r="F7" s="373">
        <v>7896</v>
      </c>
      <c r="G7" s="385">
        <v>4878</v>
      </c>
      <c r="H7" s="393">
        <f>I7+J7+K7+L7+M7+N7+O7</f>
        <v>120</v>
      </c>
      <c r="I7" s="387">
        <v>2</v>
      </c>
      <c r="J7" s="374">
        <v>20</v>
      </c>
      <c r="K7" s="374">
        <v>21</v>
      </c>
      <c r="L7" s="374">
        <v>3</v>
      </c>
      <c r="M7" s="374">
        <v>38</v>
      </c>
      <c r="N7" s="374">
        <v>27</v>
      </c>
      <c r="O7" s="413">
        <v>9</v>
      </c>
      <c r="P7" s="422" t="s">
        <v>323</v>
      </c>
      <c r="Q7" s="539"/>
      <c r="S7" s="201"/>
    </row>
    <row r="8" spans="1:19" s="209" customFormat="1" ht="28.5" customHeight="1" thickTop="1" thickBot="1">
      <c r="A8" s="394">
        <f t="shared" si="0"/>
        <v>17246</v>
      </c>
      <c r="B8" s="388">
        <f t="shared" ref="B8:B18" si="1">F8+D8</f>
        <v>7159</v>
      </c>
      <c r="C8" s="375">
        <f t="shared" ref="C8:C18" si="2">G8+E8</f>
        <v>10087</v>
      </c>
      <c r="D8" s="375">
        <v>1590</v>
      </c>
      <c r="E8" s="375">
        <v>2125</v>
      </c>
      <c r="F8" s="375">
        <v>5569</v>
      </c>
      <c r="G8" s="386">
        <v>7962</v>
      </c>
      <c r="H8" s="394">
        <f t="shared" ref="H8:H18" si="3">SUM(I8:O8)</f>
        <v>114</v>
      </c>
      <c r="I8" s="388">
        <v>3</v>
      </c>
      <c r="J8" s="375">
        <v>15</v>
      </c>
      <c r="K8" s="375">
        <v>18</v>
      </c>
      <c r="L8" s="375">
        <v>5</v>
      </c>
      <c r="M8" s="375">
        <v>47</v>
      </c>
      <c r="N8" s="375">
        <v>18</v>
      </c>
      <c r="O8" s="386">
        <v>8</v>
      </c>
      <c r="P8" s="423" t="s">
        <v>324</v>
      </c>
      <c r="Q8" s="540"/>
    </row>
    <row r="9" spans="1:19" s="214" customFormat="1" ht="29.25" customHeight="1" thickTop="1" thickBot="1">
      <c r="A9" s="395">
        <f t="shared" si="0"/>
        <v>13743</v>
      </c>
      <c r="B9" s="388">
        <f t="shared" si="1"/>
        <v>5357</v>
      </c>
      <c r="C9" s="375">
        <f t="shared" si="2"/>
        <v>8386</v>
      </c>
      <c r="D9" s="386">
        <v>1420</v>
      </c>
      <c r="E9" s="386">
        <v>724</v>
      </c>
      <c r="F9" s="386">
        <v>3937</v>
      </c>
      <c r="G9" s="386">
        <v>7662</v>
      </c>
      <c r="H9" s="395">
        <f t="shared" si="3"/>
        <v>137</v>
      </c>
      <c r="I9" s="389">
        <v>3</v>
      </c>
      <c r="J9" s="376">
        <v>19</v>
      </c>
      <c r="K9" s="376">
        <v>17</v>
      </c>
      <c r="L9" s="376">
        <v>3</v>
      </c>
      <c r="M9" s="376">
        <v>58</v>
      </c>
      <c r="N9" s="376">
        <v>29</v>
      </c>
      <c r="O9" s="414">
        <v>8</v>
      </c>
      <c r="P9" s="424" t="s">
        <v>325</v>
      </c>
      <c r="Q9" s="541"/>
    </row>
    <row r="10" spans="1:19" s="41" customFormat="1" ht="23.1" customHeight="1" thickTop="1" thickBot="1">
      <c r="A10" s="396">
        <f t="shared" si="0"/>
        <v>1386</v>
      </c>
      <c r="B10" s="388">
        <f t="shared" si="1"/>
        <v>849</v>
      </c>
      <c r="C10" s="375">
        <f t="shared" si="2"/>
        <v>537</v>
      </c>
      <c r="D10" s="386">
        <v>0</v>
      </c>
      <c r="E10" s="386">
        <v>0</v>
      </c>
      <c r="F10" s="386">
        <v>849</v>
      </c>
      <c r="G10" s="386">
        <v>537</v>
      </c>
      <c r="H10" s="396">
        <f t="shared" si="3"/>
        <v>97</v>
      </c>
      <c r="I10" s="152">
        <v>1</v>
      </c>
      <c r="J10" s="150">
        <v>17</v>
      </c>
      <c r="K10" s="150">
        <v>16</v>
      </c>
      <c r="L10" s="77">
        <v>0</v>
      </c>
      <c r="M10" s="77">
        <v>20</v>
      </c>
      <c r="N10" s="77">
        <v>35</v>
      </c>
      <c r="O10" s="415">
        <v>8</v>
      </c>
      <c r="P10" s="425" t="s">
        <v>326</v>
      </c>
      <c r="Q10" s="533"/>
    </row>
    <row r="11" spans="1:19" ht="23.1" customHeight="1" thickTop="1" thickBot="1">
      <c r="A11" s="396">
        <f t="shared" si="0"/>
        <v>28</v>
      </c>
      <c r="B11" s="388">
        <f t="shared" si="1"/>
        <v>24</v>
      </c>
      <c r="C11" s="375">
        <f t="shared" si="2"/>
        <v>4</v>
      </c>
      <c r="D11" s="386">
        <v>0</v>
      </c>
      <c r="E11" s="386">
        <v>0</v>
      </c>
      <c r="F11" s="386">
        <v>24</v>
      </c>
      <c r="G11" s="386">
        <v>4</v>
      </c>
      <c r="H11" s="396">
        <f t="shared" si="3"/>
        <v>75</v>
      </c>
      <c r="I11" s="152">
        <v>1</v>
      </c>
      <c r="J11" s="150">
        <v>14</v>
      </c>
      <c r="K11" s="150">
        <v>24</v>
      </c>
      <c r="L11" s="77">
        <v>0</v>
      </c>
      <c r="M11" s="77">
        <v>3</v>
      </c>
      <c r="N11" s="77">
        <v>29</v>
      </c>
      <c r="O11" s="415">
        <v>4</v>
      </c>
      <c r="P11" s="425" t="s">
        <v>327</v>
      </c>
      <c r="Q11" s="542"/>
    </row>
    <row r="12" spans="1:19" ht="23.1" customHeight="1" thickTop="1" thickBot="1">
      <c r="A12" s="396">
        <f t="shared" si="0"/>
        <v>1074</v>
      </c>
      <c r="B12" s="388">
        <f t="shared" si="1"/>
        <v>723</v>
      </c>
      <c r="C12" s="375">
        <f t="shared" si="2"/>
        <v>351</v>
      </c>
      <c r="D12" s="386">
        <v>0</v>
      </c>
      <c r="E12" s="386">
        <v>0</v>
      </c>
      <c r="F12" s="386">
        <v>723</v>
      </c>
      <c r="G12" s="386">
        <v>351</v>
      </c>
      <c r="H12" s="396">
        <f t="shared" si="3"/>
        <v>97</v>
      </c>
      <c r="I12" s="152">
        <v>8</v>
      </c>
      <c r="J12" s="150">
        <v>22</v>
      </c>
      <c r="K12" s="150">
        <v>26</v>
      </c>
      <c r="L12" s="77">
        <v>0</v>
      </c>
      <c r="M12" s="77">
        <v>2</v>
      </c>
      <c r="N12" s="77">
        <v>30</v>
      </c>
      <c r="O12" s="415">
        <v>9</v>
      </c>
      <c r="P12" s="425" t="s">
        <v>328</v>
      </c>
      <c r="Q12" s="542"/>
    </row>
    <row r="13" spans="1:19" s="38" customFormat="1" ht="21.95" customHeight="1" thickTop="1" thickBot="1">
      <c r="A13" s="396">
        <f t="shared" si="0"/>
        <v>2449</v>
      </c>
      <c r="B13" s="388">
        <f t="shared" si="1"/>
        <v>2448</v>
      </c>
      <c r="C13" s="375">
        <f t="shared" si="2"/>
        <v>1</v>
      </c>
      <c r="D13" s="386">
        <v>0</v>
      </c>
      <c r="E13" s="386">
        <v>0</v>
      </c>
      <c r="F13" s="386">
        <v>2448</v>
      </c>
      <c r="G13" s="386">
        <v>1</v>
      </c>
      <c r="H13" s="396">
        <f t="shared" si="3"/>
        <v>88</v>
      </c>
      <c r="I13" s="152">
        <v>2</v>
      </c>
      <c r="J13" s="150">
        <v>19</v>
      </c>
      <c r="K13" s="150">
        <v>27</v>
      </c>
      <c r="L13" s="77">
        <v>0</v>
      </c>
      <c r="M13" s="77">
        <v>9</v>
      </c>
      <c r="N13" s="77">
        <v>27</v>
      </c>
      <c r="O13" s="415">
        <v>4</v>
      </c>
      <c r="P13" s="425" t="s">
        <v>329</v>
      </c>
      <c r="Q13" s="542"/>
    </row>
    <row r="14" spans="1:19" ht="23.1" customHeight="1" thickTop="1" thickBot="1">
      <c r="A14" s="397">
        <f t="shared" si="0"/>
        <v>2609</v>
      </c>
      <c r="B14" s="388">
        <f>F14+D14</f>
        <v>2609</v>
      </c>
      <c r="C14" s="375">
        <f t="shared" si="2"/>
        <v>0</v>
      </c>
      <c r="D14" s="386">
        <v>0</v>
      </c>
      <c r="E14" s="386">
        <v>0</v>
      </c>
      <c r="F14" s="386">
        <v>2609</v>
      </c>
      <c r="G14" s="386">
        <v>0</v>
      </c>
      <c r="H14" s="397">
        <f t="shared" si="3"/>
        <v>105</v>
      </c>
      <c r="I14" s="390">
        <v>11</v>
      </c>
      <c r="J14" s="364">
        <v>17</v>
      </c>
      <c r="K14" s="377">
        <v>30</v>
      </c>
      <c r="L14" s="378">
        <v>0</v>
      </c>
      <c r="M14" s="378">
        <v>11</v>
      </c>
      <c r="N14" s="378">
        <v>31</v>
      </c>
      <c r="O14" s="416">
        <v>5</v>
      </c>
      <c r="P14" s="426" t="s">
        <v>330</v>
      </c>
      <c r="Q14" s="542"/>
    </row>
    <row r="15" spans="1:19" ht="23.1" customHeight="1" thickTop="1" thickBot="1">
      <c r="A15" s="396">
        <f t="shared" si="0"/>
        <v>2929</v>
      </c>
      <c r="B15" s="388">
        <f t="shared" si="1"/>
        <v>2929</v>
      </c>
      <c r="C15" s="375">
        <f t="shared" si="2"/>
        <v>0</v>
      </c>
      <c r="D15" s="386">
        <v>0</v>
      </c>
      <c r="E15" s="386">
        <v>0</v>
      </c>
      <c r="F15" s="386">
        <v>2929</v>
      </c>
      <c r="G15" s="386">
        <v>0</v>
      </c>
      <c r="H15" s="396">
        <f t="shared" si="3"/>
        <v>108</v>
      </c>
      <c r="I15" s="152">
        <v>4</v>
      </c>
      <c r="J15" s="150">
        <v>21</v>
      </c>
      <c r="K15" s="371">
        <v>29</v>
      </c>
      <c r="L15" s="77">
        <v>0</v>
      </c>
      <c r="M15" s="77">
        <v>24</v>
      </c>
      <c r="N15" s="77">
        <v>25</v>
      </c>
      <c r="O15" s="415">
        <v>5</v>
      </c>
      <c r="P15" s="425" t="s">
        <v>331</v>
      </c>
      <c r="Q15" s="542"/>
    </row>
    <row r="16" spans="1:19" s="38" customFormat="1" ht="23.1" customHeight="1" thickTop="1" thickBot="1">
      <c r="A16" s="398">
        <f t="shared" si="0"/>
        <v>7747</v>
      </c>
      <c r="B16" s="388">
        <f t="shared" si="1"/>
        <v>7747</v>
      </c>
      <c r="C16" s="375">
        <f t="shared" si="2"/>
        <v>0</v>
      </c>
      <c r="D16" s="386">
        <v>0</v>
      </c>
      <c r="E16" s="386">
        <v>0</v>
      </c>
      <c r="F16" s="386">
        <v>7747</v>
      </c>
      <c r="G16" s="386">
        <v>0</v>
      </c>
      <c r="H16" s="398">
        <f t="shared" si="3"/>
        <v>109</v>
      </c>
      <c r="I16" s="391">
        <v>1</v>
      </c>
      <c r="J16" s="158">
        <v>14</v>
      </c>
      <c r="K16" s="372">
        <v>25</v>
      </c>
      <c r="L16" s="160">
        <v>0</v>
      </c>
      <c r="M16" s="160">
        <v>37</v>
      </c>
      <c r="N16" s="160">
        <v>27</v>
      </c>
      <c r="O16" s="417">
        <v>5</v>
      </c>
      <c r="P16" s="425" t="s">
        <v>332</v>
      </c>
      <c r="Q16" s="542"/>
    </row>
    <row r="17" spans="1:19" s="167" customFormat="1" ht="24.95" customHeight="1" thickTop="1" thickBot="1">
      <c r="A17" s="398">
        <f t="shared" si="0"/>
        <v>0</v>
      </c>
      <c r="B17" s="388">
        <f t="shared" si="1"/>
        <v>0</v>
      </c>
      <c r="C17" s="375">
        <f t="shared" si="2"/>
        <v>0</v>
      </c>
      <c r="D17" s="386"/>
      <c r="E17" s="386"/>
      <c r="F17" s="386"/>
      <c r="G17" s="386"/>
      <c r="H17" s="398">
        <f t="shared" si="3"/>
        <v>0</v>
      </c>
      <c r="I17" s="391"/>
      <c r="J17" s="158"/>
      <c r="K17" s="372"/>
      <c r="L17" s="158"/>
      <c r="M17" s="158"/>
      <c r="N17" s="158"/>
      <c r="O17" s="159"/>
      <c r="P17" s="422" t="s">
        <v>333</v>
      </c>
      <c r="Q17" s="543"/>
    </row>
    <row r="18" spans="1:19" s="180" customFormat="1" ht="24.95" customHeight="1" thickTop="1" thickBot="1">
      <c r="A18" s="399">
        <f t="shared" si="0"/>
        <v>0</v>
      </c>
      <c r="B18" s="388">
        <f t="shared" si="1"/>
        <v>0</v>
      </c>
      <c r="C18" s="375">
        <f t="shared" si="2"/>
        <v>0</v>
      </c>
      <c r="D18" s="386"/>
      <c r="E18" s="386"/>
      <c r="F18" s="386"/>
      <c r="G18" s="386"/>
      <c r="H18" s="399">
        <f t="shared" si="3"/>
        <v>0</v>
      </c>
      <c r="I18" s="392"/>
      <c r="J18" s="380"/>
      <c r="K18" s="379"/>
      <c r="L18" s="379"/>
      <c r="M18" s="379"/>
      <c r="N18" s="379"/>
      <c r="O18" s="418"/>
      <c r="P18" s="427" t="s">
        <v>334</v>
      </c>
      <c r="Q18" s="544"/>
      <c r="R18" s="312"/>
    </row>
    <row r="19" spans="1:19" s="42" customFormat="1" ht="23.1" customHeight="1" thickTop="1" thickBot="1">
      <c r="A19" s="545">
        <f t="shared" si="0"/>
        <v>67062</v>
      </c>
      <c r="B19" s="546">
        <f>SUM(D19+F19)</f>
        <v>40286</v>
      </c>
      <c r="C19" s="546">
        <f>SUM(E19+G19)</f>
        <v>26776</v>
      </c>
      <c r="D19" s="546">
        <f t="shared" ref="D19:O19" si="4">SUM(D7:D18)</f>
        <v>5555</v>
      </c>
      <c r="E19" s="546">
        <f t="shared" si="4"/>
        <v>5381</v>
      </c>
      <c r="F19" s="546">
        <f t="shared" si="4"/>
        <v>34731</v>
      </c>
      <c r="G19" s="546">
        <f t="shared" si="4"/>
        <v>21395</v>
      </c>
      <c r="H19" s="546">
        <f t="shared" si="4"/>
        <v>1050</v>
      </c>
      <c r="I19" s="546">
        <f t="shared" si="4"/>
        <v>36</v>
      </c>
      <c r="J19" s="546">
        <f t="shared" si="4"/>
        <v>178</v>
      </c>
      <c r="K19" s="546">
        <f t="shared" si="4"/>
        <v>233</v>
      </c>
      <c r="L19" s="546">
        <f t="shared" si="4"/>
        <v>11</v>
      </c>
      <c r="M19" s="546">
        <f t="shared" si="4"/>
        <v>249</v>
      </c>
      <c r="N19" s="546">
        <f t="shared" si="4"/>
        <v>278</v>
      </c>
      <c r="O19" s="547">
        <f t="shared" si="4"/>
        <v>65</v>
      </c>
      <c r="P19" s="426" t="s">
        <v>30</v>
      </c>
      <c r="Q19" s="548"/>
    </row>
    <row r="20" spans="1:19" ht="23.1" customHeight="1" thickTop="1" thickBot="1">
      <c r="A20" s="48"/>
      <c r="B20" s="670"/>
      <c r="C20" s="671" t="s">
        <v>4</v>
      </c>
      <c r="D20" s="671" t="s">
        <v>4</v>
      </c>
      <c r="E20" s="671"/>
      <c r="F20" s="549"/>
      <c r="G20" s="549"/>
      <c r="H20" s="83" t="s">
        <v>4</v>
      </c>
      <c r="I20" s="549"/>
      <c r="J20" s="549"/>
      <c r="K20" s="549"/>
      <c r="L20" s="549"/>
      <c r="M20" s="549"/>
      <c r="N20" s="549"/>
      <c r="O20" s="83"/>
      <c r="P20" s="507"/>
      <c r="Q20" s="542"/>
      <c r="R20" s="550"/>
      <c r="S20" s="551"/>
    </row>
    <row r="21" spans="1:19" s="181" customFormat="1" ht="35.1" customHeight="1" thickTop="1" thickBot="1">
      <c r="A21" s="400">
        <f t="shared" ref="A21:A33" si="5">SUM(B21+C21)</f>
        <v>16538</v>
      </c>
      <c r="B21" s="388">
        <f>F21+D21</f>
        <v>8505</v>
      </c>
      <c r="C21" s="375">
        <f>G21+E21</f>
        <v>8033</v>
      </c>
      <c r="D21" s="373">
        <v>700</v>
      </c>
      <c r="E21" s="373">
        <v>675</v>
      </c>
      <c r="F21" s="373">
        <v>7805</v>
      </c>
      <c r="G21" s="385">
        <v>7358</v>
      </c>
      <c r="H21" s="393">
        <f>I21+J21+K21+L21+M21+N21+O21</f>
        <v>141</v>
      </c>
      <c r="I21" s="387">
        <v>4</v>
      </c>
      <c r="J21" s="374">
        <v>19</v>
      </c>
      <c r="K21" s="374">
        <v>31</v>
      </c>
      <c r="L21" s="374">
        <v>5</v>
      </c>
      <c r="M21" s="374">
        <v>54</v>
      </c>
      <c r="N21" s="374">
        <v>22</v>
      </c>
      <c r="O21" s="413">
        <v>6</v>
      </c>
      <c r="P21" s="422" t="s">
        <v>304</v>
      </c>
      <c r="Q21" s="407"/>
      <c r="R21" s="407"/>
    </row>
    <row r="22" spans="1:19" s="209" customFormat="1" ht="32.25" customHeight="1" thickTop="1" thickBot="1">
      <c r="A22" s="401">
        <f t="shared" si="5"/>
        <v>17858</v>
      </c>
      <c r="B22" s="388">
        <f t="shared" ref="B22:B32" si="6">F22+D22</f>
        <v>6058</v>
      </c>
      <c r="C22" s="375">
        <f t="shared" ref="C22:C32" si="7">G22+E22</f>
        <v>11800</v>
      </c>
      <c r="D22" s="375">
        <v>769</v>
      </c>
      <c r="E22" s="375">
        <v>751</v>
      </c>
      <c r="F22" s="375">
        <v>5289</v>
      </c>
      <c r="G22" s="386">
        <v>11049</v>
      </c>
      <c r="H22" s="394">
        <f t="shared" ref="H22:H32" si="8">SUM(I22:O22)</f>
        <v>128</v>
      </c>
      <c r="I22" s="388">
        <v>2</v>
      </c>
      <c r="J22" s="375">
        <v>17</v>
      </c>
      <c r="K22" s="375">
        <v>23</v>
      </c>
      <c r="L22" s="375">
        <v>5</v>
      </c>
      <c r="M22" s="375">
        <v>55</v>
      </c>
      <c r="N22" s="375">
        <v>19</v>
      </c>
      <c r="O22" s="386">
        <v>7</v>
      </c>
      <c r="P22" s="423" t="s">
        <v>305</v>
      </c>
      <c r="Q22" s="408"/>
      <c r="R22" s="408"/>
    </row>
    <row r="23" spans="1:19" s="210" customFormat="1" ht="34.5" customHeight="1" thickTop="1" thickBot="1">
      <c r="A23" s="402">
        <f t="shared" si="5"/>
        <v>49793</v>
      </c>
      <c r="B23" s="388">
        <f t="shared" si="6"/>
        <v>20884</v>
      </c>
      <c r="C23" s="375">
        <f t="shared" si="7"/>
        <v>28909</v>
      </c>
      <c r="D23" s="386">
        <v>12357</v>
      </c>
      <c r="E23" s="386">
        <v>12394</v>
      </c>
      <c r="F23" s="386">
        <v>8527</v>
      </c>
      <c r="G23" s="386">
        <v>16515</v>
      </c>
      <c r="H23" s="395">
        <f t="shared" si="8"/>
        <v>177</v>
      </c>
      <c r="I23" s="389">
        <v>5</v>
      </c>
      <c r="J23" s="376">
        <v>18</v>
      </c>
      <c r="K23" s="376">
        <v>26</v>
      </c>
      <c r="L23" s="376">
        <v>6</v>
      </c>
      <c r="M23" s="376">
        <v>87</v>
      </c>
      <c r="N23" s="376">
        <v>24</v>
      </c>
      <c r="O23" s="414">
        <v>11</v>
      </c>
      <c r="P23" s="424" t="s">
        <v>306</v>
      </c>
      <c r="Q23" s="409"/>
      <c r="R23" s="409"/>
    </row>
    <row r="24" spans="1:19" s="41" customFormat="1" ht="22.5" customHeight="1" thickTop="1" thickBot="1">
      <c r="A24" s="403">
        <f t="shared" si="5"/>
        <v>79244</v>
      </c>
      <c r="B24" s="388">
        <f t="shared" si="6"/>
        <v>42422</v>
      </c>
      <c r="C24" s="375">
        <f t="shared" si="7"/>
        <v>36822</v>
      </c>
      <c r="D24" s="386">
        <v>29105</v>
      </c>
      <c r="E24" s="386">
        <v>28922</v>
      </c>
      <c r="F24" s="386">
        <v>13317</v>
      </c>
      <c r="G24" s="386">
        <v>7900</v>
      </c>
      <c r="H24" s="396">
        <f t="shared" si="8"/>
        <v>160</v>
      </c>
      <c r="I24" s="152">
        <v>2</v>
      </c>
      <c r="J24" s="150">
        <v>16</v>
      </c>
      <c r="K24" s="150">
        <v>15</v>
      </c>
      <c r="L24" s="77">
        <v>17</v>
      </c>
      <c r="M24" s="77">
        <v>77</v>
      </c>
      <c r="N24" s="77">
        <v>25</v>
      </c>
      <c r="O24" s="415">
        <v>8</v>
      </c>
      <c r="P24" s="425" t="s">
        <v>307</v>
      </c>
      <c r="Q24" s="410"/>
      <c r="R24" s="410"/>
    </row>
    <row r="25" spans="1:19" ht="23.1" customHeight="1" thickTop="1" thickBot="1">
      <c r="A25" s="403">
        <f t="shared" si="5"/>
        <v>30772</v>
      </c>
      <c r="B25" s="388">
        <f t="shared" si="6"/>
        <v>21084</v>
      </c>
      <c r="C25" s="375">
        <f t="shared" si="7"/>
        <v>9688</v>
      </c>
      <c r="D25" s="386">
        <v>5940</v>
      </c>
      <c r="E25" s="386">
        <v>5968</v>
      </c>
      <c r="F25" s="386">
        <v>15144</v>
      </c>
      <c r="G25" s="386">
        <v>3720</v>
      </c>
      <c r="H25" s="396">
        <f t="shared" si="8"/>
        <v>154</v>
      </c>
      <c r="I25" s="152">
        <v>2</v>
      </c>
      <c r="J25" s="150">
        <v>14</v>
      </c>
      <c r="K25" s="150">
        <v>21</v>
      </c>
      <c r="L25" s="77">
        <v>7</v>
      </c>
      <c r="M25" s="77">
        <v>67</v>
      </c>
      <c r="N25" s="77">
        <v>31</v>
      </c>
      <c r="O25" s="415">
        <v>12</v>
      </c>
      <c r="P25" s="425" t="s">
        <v>308</v>
      </c>
      <c r="Q25" s="382"/>
      <c r="R25" s="382"/>
    </row>
    <row r="26" spans="1:19" ht="23.1" customHeight="1" thickTop="1" thickBot="1">
      <c r="A26" s="403">
        <f t="shared" si="5"/>
        <v>21149</v>
      </c>
      <c r="B26" s="388">
        <f t="shared" si="6"/>
        <v>11221</v>
      </c>
      <c r="C26" s="375">
        <f t="shared" si="7"/>
        <v>9928</v>
      </c>
      <c r="D26" s="386">
        <v>1874</v>
      </c>
      <c r="E26" s="386">
        <v>1879</v>
      </c>
      <c r="F26" s="386">
        <v>9347</v>
      </c>
      <c r="G26" s="386">
        <v>8049</v>
      </c>
      <c r="H26" s="396">
        <f t="shared" si="8"/>
        <v>131</v>
      </c>
      <c r="I26" s="152">
        <v>1</v>
      </c>
      <c r="J26" s="150">
        <v>12</v>
      </c>
      <c r="K26" s="150">
        <v>25</v>
      </c>
      <c r="L26" s="77">
        <v>1</v>
      </c>
      <c r="M26" s="77">
        <v>52</v>
      </c>
      <c r="N26" s="77">
        <v>32</v>
      </c>
      <c r="O26" s="415">
        <v>8</v>
      </c>
      <c r="P26" s="425" t="s">
        <v>309</v>
      </c>
      <c r="Q26" s="382"/>
      <c r="R26" s="382"/>
    </row>
    <row r="27" spans="1:19" ht="23.1" customHeight="1" thickTop="1" thickBot="1">
      <c r="A27" s="404">
        <f t="shared" si="5"/>
        <v>27666</v>
      </c>
      <c r="B27" s="388">
        <f t="shared" si="6"/>
        <v>10182</v>
      </c>
      <c r="C27" s="375">
        <f t="shared" si="7"/>
        <v>17484</v>
      </c>
      <c r="D27" s="386">
        <v>0</v>
      </c>
      <c r="E27" s="386">
        <v>0</v>
      </c>
      <c r="F27" s="386">
        <v>10182</v>
      </c>
      <c r="G27" s="386">
        <v>17484</v>
      </c>
      <c r="H27" s="396">
        <f t="shared" si="8"/>
        <v>157</v>
      </c>
      <c r="I27" s="152">
        <v>1</v>
      </c>
      <c r="J27" s="150">
        <v>16</v>
      </c>
      <c r="K27" s="150">
        <v>31</v>
      </c>
      <c r="L27" s="77">
        <v>0</v>
      </c>
      <c r="M27" s="77">
        <v>69</v>
      </c>
      <c r="N27" s="77">
        <v>33</v>
      </c>
      <c r="O27" s="415">
        <v>7</v>
      </c>
      <c r="P27" s="425" t="s">
        <v>310</v>
      </c>
      <c r="Q27" s="382"/>
      <c r="R27" s="382"/>
    </row>
    <row r="28" spans="1:19" ht="23.1" customHeight="1" thickTop="1" thickBot="1">
      <c r="A28" s="404">
        <f t="shared" si="5"/>
        <v>38908</v>
      </c>
      <c r="B28" s="388">
        <f t="shared" si="6"/>
        <v>23627</v>
      </c>
      <c r="C28" s="375">
        <f t="shared" si="7"/>
        <v>15281</v>
      </c>
      <c r="D28" s="386">
        <v>0</v>
      </c>
      <c r="E28" s="386">
        <v>0</v>
      </c>
      <c r="F28" s="386">
        <v>23627</v>
      </c>
      <c r="G28" s="386">
        <v>15281</v>
      </c>
      <c r="H28" s="397">
        <f t="shared" si="8"/>
        <v>165</v>
      </c>
      <c r="I28" s="390">
        <v>6</v>
      </c>
      <c r="J28" s="364">
        <v>19</v>
      </c>
      <c r="K28" s="377">
        <v>28</v>
      </c>
      <c r="L28" s="378">
        <v>0</v>
      </c>
      <c r="M28" s="378">
        <v>70</v>
      </c>
      <c r="N28" s="378">
        <v>30</v>
      </c>
      <c r="O28" s="416">
        <v>12</v>
      </c>
      <c r="P28" s="426" t="s">
        <v>311</v>
      </c>
      <c r="Q28" s="382"/>
      <c r="R28" s="382"/>
    </row>
    <row r="29" spans="1:19" ht="23.1" customHeight="1" thickTop="1" thickBot="1">
      <c r="A29" s="403">
        <f t="shared" si="5"/>
        <v>18593</v>
      </c>
      <c r="B29" s="388">
        <f t="shared" si="6"/>
        <v>7233</v>
      </c>
      <c r="C29" s="375">
        <f t="shared" si="7"/>
        <v>11360</v>
      </c>
      <c r="D29" s="386">
        <v>0</v>
      </c>
      <c r="E29" s="386">
        <v>0</v>
      </c>
      <c r="F29" s="386">
        <v>7233</v>
      </c>
      <c r="G29" s="386">
        <v>11360</v>
      </c>
      <c r="H29" s="396">
        <f t="shared" si="8"/>
        <v>139</v>
      </c>
      <c r="I29" s="152">
        <v>1</v>
      </c>
      <c r="J29" s="150">
        <v>16</v>
      </c>
      <c r="K29" s="371">
        <v>28</v>
      </c>
      <c r="L29" s="77">
        <v>0</v>
      </c>
      <c r="M29" s="77">
        <v>64</v>
      </c>
      <c r="N29" s="77">
        <v>21</v>
      </c>
      <c r="O29" s="415">
        <v>9</v>
      </c>
      <c r="P29" s="425" t="s">
        <v>312</v>
      </c>
      <c r="Q29" s="382"/>
      <c r="R29" s="382"/>
    </row>
    <row r="30" spans="1:19" ht="23.1" customHeight="1" thickTop="1" thickBot="1">
      <c r="A30" s="405">
        <f t="shared" si="5"/>
        <v>41940</v>
      </c>
      <c r="B30" s="388">
        <f t="shared" si="6"/>
        <v>22002</v>
      </c>
      <c r="C30" s="375">
        <f t="shared" si="7"/>
        <v>19938</v>
      </c>
      <c r="D30" s="386">
        <v>12270</v>
      </c>
      <c r="E30" s="386">
        <v>12274</v>
      </c>
      <c r="F30" s="386">
        <v>9732</v>
      </c>
      <c r="G30" s="386">
        <v>7664</v>
      </c>
      <c r="H30" s="398">
        <f t="shared" si="8"/>
        <v>134</v>
      </c>
      <c r="I30" s="391">
        <v>2</v>
      </c>
      <c r="J30" s="158">
        <v>16</v>
      </c>
      <c r="K30" s="372">
        <v>27</v>
      </c>
      <c r="L30" s="160">
        <v>7</v>
      </c>
      <c r="M30" s="160">
        <v>56</v>
      </c>
      <c r="N30" s="160">
        <v>19</v>
      </c>
      <c r="O30" s="417">
        <v>7</v>
      </c>
      <c r="P30" s="425" t="s">
        <v>314</v>
      </c>
      <c r="Q30" s="382"/>
      <c r="R30" s="382"/>
    </row>
    <row r="31" spans="1:19" ht="23.1" customHeight="1" thickTop="1" thickBot="1">
      <c r="A31" s="552">
        <f t="shared" si="5"/>
        <v>0</v>
      </c>
      <c r="B31" s="388">
        <f t="shared" si="6"/>
        <v>0</v>
      </c>
      <c r="C31" s="375">
        <f t="shared" si="7"/>
        <v>0</v>
      </c>
      <c r="D31" s="386"/>
      <c r="E31" s="386"/>
      <c r="F31" s="386"/>
      <c r="G31" s="386"/>
      <c r="H31" s="398">
        <f t="shared" si="8"/>
        <v>0</v>
      </c>
      <c r="I31" s="391"/>
      <c r="J31" s="158"/>
      <c r="K31" s="372"/>
      <c r="L31" s="158"/>
      <c r="M31" s="158"/>
      <c r="N31" s="158"/>
      <c r="O31" s="159"/>
      <c r="P31" s="422" t="s">
        <v>313</v>
      </c>
      <c r="Q31" s="382"/>
      <c r="R31" s="382"/>
    </row>
    <row r="32" spans="1:19" s="179" customFormat="1" ht="27.95" customHeight="1" thickTop="1" thickBot="1">
      <c r="A32" s="406">
        <f t="shared" si="5"/>
        <v>0</v>
      </c>
      <c r="B32" s="388">
        <f t="shared" si="6"/>
        <v>0</v>
      </c>
      <c r="C32" s="375">
        <f t="shared" si="7"/>
        <v>0</v>
      </c>
      <c r="D32" s="386"/>
      <c r="E32" s="386"/>
      <c r="F32" s="386"/>
      <c r="G32" s="386"/>
      <c r="H32" s="399">
        <f t="shared" si="8"/>
        <v>0</v>
      </c>
      <c r="I32" s="392"/>
      <c r="J32" s="380"/>
      <c r="K32" s="379"/>
      <c r="L32" s="379"/>
      <c r="M32" s="379"/>
      <c r="N32" s="379"/>
      <c r="O32" s="418"/>
      <c r="P32" s="427" t="s">
        <v>315</v>
      </c>
      <c r="Q32" s="506"/>
      <c r="R32" s="411"/>
    </row>
    <row r="33" spans="1:19" s="42" customFormat="1" ht="21.75" thickTop="1" thickBot="1">
      <c r="A33" s="553">
        <f t="shared" si="5"/>
        <v>342461</v>
      </c>
      <c r="B33" s="553">
        <f>SUM(D33+F33)</f>
        <v>173218</v>
      </c>
      <c r="C33" s="553">
        <f>SUM(E33+G33)</f>
        <v>169243</v>
      </c>
      <c r="D33" s="553">
        <f t="shared" ref="D33:O33" si="9">SUM(D21:D32)</f>
        <v>63015</v>
      </c>
      <c r="E33" s="553">
        <f t="shared" si="9"/>
        <v>62863</v>
      </c>
      <c r="F33" s="553">
        <f t="shared" si="9"/>
        <v>110203</v>
      </c>
      <c r="G33" s="553">
        <f t="shared" si="9"/>
        <v>106380</v>
      </c>
      <c r="H33" s="553">
        <f t="shared" si="9"/>
        <v>1486</v>
      </c>
      <c r="I33" s="553">
        <f t="shared" si="9"/>
        <v>26</v>
      </c>
      <c r="J33" s="553">
        <f t="shared" si="9"/>
        <v>163</v>
      </c>
      <c r="K33" s="553">
        <f t="shared" si="9"/>
        <v>255</v>
      </c>
      <c r="L33" s="553">
        <f t="shared" si="9"/>
        <v>48</v>
      </c>
      <c r="M33" s="553">
        <f t="shared" si="9"/>
        <v>651</v>
      </c>
      <c r="N33" s="553">
        <f t="shared" si="9"/>
        <v>256</v>
      </c>
      <c r="O33" s="554">
        <f t="shared" si="9"/>
        <v>87</v>
      </c>
      <c r="P33" s="555" t="s">
        <v>30</v>
      </c>
      <c r="Q33" s="412"/>
      <c r="R33" s="412"/>
    </row>
    <row r="34" spans="1:19" ht="21" thickTop="1">
      <c r="Q34" s="511"/>
      <c r="R34" s="43"/>
      <c r="S34" s="43"/>
    </row>
    <row r="35" spans="1:19">
      <c r="A35" s="42" t="s">
        <v>273</v>
      </c>
      <c r="R35" s="382"/>
      <c r="S35" s="382"/>
    </row>
    <row r="38" spans="1:19" ht="14.25" customHeight="1"/>
    <row r="42" spans="1:19">
      <c r="E42" s="42"/>
    </row>
    <row r="43" spans="1:19">
      <c r="E43" s="42"/>
    </row>
  </sheetData>
  <phoneticPr fontId="0" type="noConversion"/>
  <pageMargins left="0.59055118110236227" right="0.6692913385826772" top="0.59055118110236227" bottom="0.59055118110236227" header="0.51181102362204722" footer="0.51181102362204722"/>
  <pageSetup paperSize="9" scale="50" orientation="landscape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16</vt:i4>
      </vt:variant>
      <vt:variant>
        <vt:lpstr>نطاقات تمت تسميتها</vt:lpstr>
      </vt:variant>
      <vt:variant>
        <vt:i4>8</vt:i4>
      </vt:variant>
    </vt:vector>
  </HeadingPairs>
  <TitlesOfParts>
    <vt:vector size="24" baseType="lpstr">
      <vt:lpstr>Appendx without cont </vt:lpstr>
      <vt:lpstr>table9</vt:lpstr>
      <vt:lpstr>table8</vt:lpstr>
      <vt:lpstr>table7</vt:lpstr>
      <vt:lpstr>table6</vt:lpstr>
      <vt:lpstr>table5</vt:lpstr>
      <vt:lpstr>table4</vt:lpstr>
      <vt:lpstr>table3</vt:lpstr>
      <vt:lpstr>table2</vt:lpstr>
      <vt:lpstr>table 1</vt:lpstr>
      <vt:lpstr>ملخص</vt:lpstr>
      <vt:lpstr>بياني مجتمع(IPCS)</vt:lpstr>
      <vt:lpstr>IMP.&amp;EXP.</vt:lpstr>
      <vt:lpstr>pass</vt:lpstr>
      <vt:lpstr>ships</vt:lpstr>
      <vt:lpstr>index</vt:lpstr>
      <vt:lpstr>table2!Print_Area</vt:lpstr>
      <vt:lpstr>table3!Print_Area</vt:lpstr>
      <vt:lpstr>table4!Print_Area</vt:lpstr>
      <vt:lpstr>table5!Print_Area</vt:lpstr>
      <vt:lpstr>table8!Print_Area</vt:lpstr>
      <vt:lpstr>table9!Print_Area</vt:lpstr>
      <vt:lpstr>'بياني مجتمع(IPCS)'!Print_Area</vt:lpstr>
      <vt:lpstr>ملخص!Print_Area</vt:lpstr>
    </vt:vector>
  </TitlesOfParts>
  <Company>مؤسسة الموانئ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M.Q</dc:creator>
  <cp:lastModifiedBy>abkal</cp:lastModifiedBy>
  <cp:lastPrinted>2020-11-04T07:44:34Z</cp:lastPrinted>
  <dcterms:created xsi:type="dcterms:W3CDTF">1999-10-10T09:21:02Z</dcterms:created>
  <dcterms:modified xsi:type="dcterms:W3CDTF">2020-11-04T09:53:05Z</dcterms:modified>
</cp:coreProperties>
</file>