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tabRatio="856" activeTab="9"/>
  </bookViews>
  <sheets>
    <sheet name="Appendx without cont " sheetId="1" r:id="rId1"/>
    <sheet name="table9" sheetId="2" r:id="rId2"/>
    <sheet name="tabel8" sheetId="3" r:id="rId3"/>
    <sheet name="table7" sheetId="4" r:id="rId4"/>
    <sheet name="table6" sheetId="5" r:id="rId5"/>
    <sheet name="table5" sheetId="6" r:id="rId6"/>
    <sheet name="table4" sheetId="7" r:id="rId7"/>
    <sheet name="table3" sheetId="8" r:id="rId8"/>
    <sheet name="table2" sheetId="9" r:id="rId9"/>
    <sheet name="table 1" sheetId="10" r:id="rId10"/>
    <sheet name="ملخص" sheetId="11" r:id="rId11"/>
    <sheet name="بياني مجتمع(IPCS)" sheetId="12" r:id="rId12"/>
    <sheet name="IMP.&amp;EXP." sheetId="13" r:id="rId13"/>
    <sheet name="pass" sheetId="14" r:id="rId14"/>
    <sheet name="ships" sheetId="15" r:id="rId15"/>
    <sheet name="index" sheetId="16" r:id="rId16"/>
  </sheets>
  <externalReferences>
    <externalReference r:id="rId19"/>
    <externalReference r:id="rId20"/>
  </externalReferences>
  <definedNames>
    <definedName name="_xlnm.Print_Area" localSheetId="2">'tabel8'!$A$2:$N$81</definedName>
    <definedName name="_xlnm.Print_Area" localSheetId="8">'table2'!$A$1:$R$35</definedName>
    <definedName name="_xlnm.Print_Area" localSheetId="7">'table3'!$B$1:$N$36</definedName>
    <definedName name="_xlnm.Print_Area" localSheetId="6">'table4'!$A$1:$M$38</definedName>
    <definedName name="_xlnm.Print_Area" localSheetId="5">'table5'!$A$1:$V$36</definedName>
    <definedName name="_xlnm.Print_Area" localSheetId="1">'table9'!$A$2:$S$80</definedName>
    <definedName name="_xlnm.Print_Area" localSheetId="11">'بياني مجتمع(IPCS)'!$A$2:$R$60</definedName>
    <definedName name="_xlnm.Print_Area" localSheetId="10">'ملخص'!$A$2:$I$31</definedName>
  </definedNames>
  <calcPr fullCalcOnLoad="1"/>
</workbook>
</file>

<file path=xl/comments12.xml><?xml version="1.0" encoding="utf-8"?>
<comments xmlns="http://schemas.openxmlformats.org/spreadsheetml/2006/main">
  <authors>
    <author>hasan</author>
  </authors>
  <commentList>
    <comment ref="J53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comments15.xml><?xml version="1.0" encoding="utf-8"?>
<comments xmlns="http://schemas.openxmlformats.org/spreadsheetml/2006/main">
  <authors>
    <author>hasan</author>
  </authors>
  <commentList>
    <comment ref="B32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sharedStrings.xml><?xml version="1.0" encoding="utf-8"?>
<sst xmlns="http://schemas.openxmlformats.org/spreadsheetml/2006/main" count="1988" uniqueCount="793">
  <si>
    <t xml:space="preserve">CONTENTS </t>
  </si>
  <si>
    <t xml:space="preserve"> الفهرس </t>
  </si>
  <si>
    <t xml:space="preserve"> NO. OF PASSENGERS </t>
  </si>
  <si>
    <t xml:space="preserve"> عدد الركاب </t>
  </si>
  <si>
    <t xml:space="preserve"> </t>
  </si>
  <si>
    <t xml:space="preserve">NO. &amp; KINDS  OF SHIPS </t>
  </si>
  <si>
    <t>GRAND TOTAL</t>
  </si>
  <si>
    <t>إجمالي الركاب</t>
  </si>
  <si>
    <t>TOURISTS</t>
  </si>
  <si>
    <t xml:space="preserve">سواح </t>
  </si>
  <si>
    <t>NUWAIBE/AQABA</t>
  </si>
  <si>
    <t>العقبة  / نويبع</t>
  </si>
  <si>
    <t>الشهر</t>
  </si>
  <si>
    <t xml:space="preserve">مغادر </t>
  </si>
  <si>
    <t>قادم</t>
  </si>
  <si>
    <t>مغادر</t>
  </si>
  <si>
    <t xml:space="preserve">قادم </t>
  </si>
  <si>
    <t xml:space="preserve">المجموع </t>
  </si>
  <si>
    <t>أخرى</t>
  </si>
  <si>
    <t>ركاب</t>
  </si>
  <si>
    <t>رورو</t>
  </si>
  <si>
    <t>عامه</t>
  </si>
  <si>
    <t>DEPARTURE</t>
  </si>
  <si>
    <t xml:space="preserve">ARRIVAL </t>
  </si>
  <si>
    <t>ARRIVAL</t>
  </si>
  <si>
    <t>TOTAL</t>
  </si>
  <si>
    <t xml:space="preserve">PASSENGERS </t>
  </si>
  <si>
    <t>RO-RO</t>
  </si>
  <si>
    <t>G.C.</t>
  </si>
  <si>
    <t xml:space="preserve">MONTH </t>
  </si>
  <si>
    <t xml:space="preserve">TOTAL </t>
  </si>
  <si>
    <t xml:space="preserve"> IMPORTS ( TONS )</t>
  </si>
  <si>
    <t xml:space="preserve">المستوردات بالطن </t>
  </si>
  <si>
    <t xml:space="preserve">مجموع </t>
  </si>
  <si>
    <t>بضاعة</t>
  </si>
  <si>
    <t xml:space="preserve">صب </t>
  </si>
  <si>
    <t>صب</t>
  </si>
  <si>
    <t>مختلفة</t>
  </si>
  <si>
    <t>جاف</t>
  </si>
  <si>
    <t>سائل</t>
  </si>
  <si>
    <t>GRAND</t>
  </si>
  <si>
    <t xml:space="preserve">G. </t>
  </si>
  <si>
    <t>DRY</t>
  </si>
  <si>
    <t>LIQUID</t>
  </si>
  <si>
    <t>IMPORTS</t>
  </si>
  <si>
    <t xml:space="preserve">CARGO </t>
  </si>
  <si>
    <t>BULK</t>
  </si>
  <si>
    <t xml:space="preserve">BULK </t>
  </si>
  <si>
    <t>ج1/3</t>
  </si>
  <si>
    <t xml:space="preserve">الصادرات بالطن </t>
  </si>
  <si>
    <t xml:space="preserve">إعادة </t>
  </si>
  <si>
    <t>المستوردات</t>
  </si>
  <si>
    <t>ترانزيت</t>
  </si>
  <si>
    <t>الصادرات</t>
  </si>
  <si>
    <t>تصدير</t>
  </si>
  <si>
    <t xml:space="preserve">أقطرمة </t>
  </si>
  <si>
    <t>مختلف</t>
  </si>
  <si>
    <t xml:space="preserve">فوسفات </t>
  </si>
  <si>
    <t xml:space="preserve">بوتاس </t>
  </si>
  <si>
    <t xml:space="preserve">أسمدة </t>
  </si>
  <si>
    <t xml:space="preserve">RE - </t>
  </si>
  <si>
    <t>TRANSIT</t>
  </si>
  <si>
    <t>EXPORTS</t>
  </si>
  <si>
    <t>EXPORT</t>
  </si>
  <si>
    <t>TRANSHIP</t>
  </si>
  <si>
    <t>PHOSPHATE</t>
  </si>
  <si>
    <t>POTASH</t>
  </si>
  <si>
    <t>FERTILIZ.</t>
  </si>
  <si>
    <t xml:space="preserve">كبريت </t>
  </si>
  <si>
    <t>GAZ</t>
  </si>
  <si>
    <t xml:space="preserve"> العراق </t>
  </si>
  <si>
    <t xml:space="preserve"> سوريا </t>
  </si>
  <si>
    <t xml:space="preserve"> السعودية </t>
  </si>
  <si>
    <t xml:space="preserve"> لبنان </t>
  </si>
  <si>
    <t xml:space="preserve"> الكويت </t>
  </si>
  <si>
    <t xml:space="preserve"> اليمن </t>
  </si>
  <si>
    <t xml:space="preserve"> فلسطين </t>
  </si>
  <si>
    <t xml:space="preserve"> أخرى </t>
  </si>
  <si>
    <t>OTHERS</t>
  </si>
  <si>
    <t xml:space="preserve">أخرى </t>
  </si>
  <si>
    <t>بالطن</t>
  </si>
  <si>
    <t>WEIGHT</t>
  </si>
  <si>
    <t>(IN TONS)</t>
  </si>
  <si>
    <t>NO.</t>
  </si>
  <si>
    <t>العدد</t>
  </si>
  <si>
    <t>MONTH</t>
  </si>
  <si>
    <t>NO. OF</t>
  </si>
  <si>
    <t>NO.OF</t>
  </si>
  <si>
    <t xml:space="preserve">COUNTRY </t>
  </si>
  <si>
    <t xml:space="preserve">عدد الشاحنات </t>
  </si>
  <si>
    <t xml:space="preserve">الشهر </t>
  </si>
  <si>
    <t xml:space="preserve">الوزن بالطن </t>
  </si>
  <si>
    <t xml:space="preserve">NO. OF </t>
  </si>
  <si>
    <t>TRUCKS</t>
  </si>
  <si>
    <t>الكمية بالطن</t>
  </si>
  <si>
    <t xml:space="preserve">الكمية بالطن </t>
  </si>
  <si>
    <t xml:space="preserve">عدد السفن </t>
  </si>
  <si>
    <t>QUANTITY</t>
  </si>
  <si>
    <t xml:space="preserve">QUANTITY </t>
  </si>
  <si>
    <t xml:space="preserve">SHIPS </t>
  </si>
  <si>
    <t>أمونيا</t>
  </si>
  <si>
    <t>مواد إنشائية</t>
  </si>
  <si>
    <t xml:space="preserve">سيارات </t>
  </si>
  <si>
    <t xml:space="preserve">حبوب </t>
  </si>
  <si>
    <t>سكر</t>
  </si>
  <si>
    <t>رز</t>
  </si>
  <si>
    <t>SULPHER</t>
  </si>
  <si>
    <t>AMMONIA</t>
  </si>
  <si>
    <t>TIMBER</t>
  </si>
  <si>
    <t>CARS</t>
  </si>
  <si>
    <t>VEG.</t>
  </si>
  <si>
    <t>GRAINS</t>
  </si>
  <si>
    <t>SUGAR</t>
  </si>
  <si>
    <t>RICE</t>
  </si>
  <si>
    <t>MEAT</t>
  </si>
  <si>
    <t>OIL</t>
  </si>
  <si>
    <t xml:space="preserve">ISRAEL </t>
  </si>
  <si>
    <t xml:space="preserve">بضاعة </t>
  </si>
  <si>
    <t>OTHER</t>
  </si>
  <si>
    <t>TOTAL IMPORTS</t>
  </si>
  <si>
    <t>GENERAL</t>
  </si>
  <si>
    <t>KIND</t>
  </si>
  <si>
    <t>FERTILIZERS</t>
  </si>
  <si>
    <t xml:space="preserve">كانون أول </t>
  </si>
  <si>
    <t xml:space="preserve">تشرين ثاني </t>
  </si>
  <si>
    <t xml:space="preserve">أيلول </t>
  </si>
  <si>
    <t xml:space="preserve">آب </t>
  </si>
  <si>
    <t>تموز</t>
  </si>
  <si>
    <t xml:space="preserve">أيار </t>
  </si>
  <si>
    <t xml:space="preserve">نيسان </t>
  </si>
  <si>
    <t xml:space="preserve">آذار </t>
  </si>
  <si>
    <t xml:space="preserve">شباط </t>
  </si>
  <si>
    <t>DEC.</t>
  </si>
  <si>
    <t>NOV.</t>
  </si>
  <si>
    <t>OCT.</t>
  </si>
  <si>
    <t>MAR.</t>
  </si>
  <si>
    <t>FEB.</t>
  </si>
  <si>
    <t>JAN.</t>
  </si>
  <si>
    <t xml:space="preserve">الفرق بين الفترتين </t>
  </si>
  <si>
    <t xml:space="preserve">الإنتاجية التراكمية </t>
  </si>
  <si>
    <t>الإنتاجية التراكمية</t>
  </si>
  <si>
    <t>الإنتاجية الشهرية</t>
  </si>
  <si>
    <t>YEMEN</t>
  </si>
  <si>
    <t>LEBANON</t>
  </si>
  <si>
    <t>U.A.E.</t>
  </si>
  <si>
    <t>STEEL</t>
  </si>
  <si>
    <t>DRY BULK</t>
  </si>
  <si>
    <t>صب جاف</t>
  </si>
  <si>
    <t>SHIPS</t>
  </si>
  <si>
    <t>TOTAL PASS.</t>
  </si>
  <si>
    <t>CRUISE</t>
  </si>
  <si>
    <t xml:space="preserve">صب سائل </t>
  </si>
  <si>
    <t>LIQUID BULK</t>
  </si>
  <si>
    <t>MISCELLA-</t>
  </si>
  <si>
    <t>NEOUS</t>
  </si>
  <si>
    <t xml:space="preserve">وآليات </t>
  </si>
  <si>
    <t xml:space="preserve"> EXPORTS ( TONS )</t>
  </si>
  <si>
    <t xml:space="preserve">IMPORTS &amp; EXPORTS TRAFFIC VIA AQABA PORT ACCORDING TO TYPE OF CARGO </t>
  </si>
  <si>
    <t xml:space="preserve">صب جاف </t>
  </si>
  <si>
    <t xml:space="preserve">بضاعة مختلفة </t>
  </si>
  <si>
    <t>المجموع</t>
  </si>
  <si>
    <t>IMPORTS ( TONS )</t>
  </si>
  <si>
    <t xml:space="preserve">زيوت </t>
  </si>
  <si>
    <t>نباتية</t>
  </si>
  <si>
    <t xml:space="preserve">معدنية </t>
  </si>
  <si>
    <t>MINERAL</t>
  </si>
  <si>
    <t>LIQ. BULK</t>
  </si>
  <si>
    <t>مكيسات</t>
  </si>
  <si>
    <t>قمح</t>
  </si>
  <si>
    <t>CEREALS</t>
  </si>
  <si>
    <t>STEEL &amp; IRON</t>
  </si>
  <si>
    <t xml:space="preserve">حديد </t>
  </si>
  <si>
    <t>&amp; IRON</t>
  </si>
  <si>
    <t>WOOD &amp; CORK</t>
  </si>
  <si>
    <t xml:space="preserve">أخشاب </t>
  </si>
  <si>
    <t>CONS. MATER</t>
  </si>
  <si>
    <t>CONSTRUCTION</t>
  </si>
  <si>
    <t>MATERIAL</t>
  </si>
  <si>
    <t xml:space="preserve">مواد </t>
  </si>
  <si>
    <t xml:space="preserve">إنشائية </t>
  </si>
  <si>
    <t>MISCELLANEOUS ARTICLES</t>
  </si>
  <si>
    <t xml:space="preserve">FROZEN </t>
  </si>
  <si>
    <t xml:space="preserve">لحوم </t>
  </si>
  <si>
    <t>مجمدة</t>
  </si>
  <si>
    <t>والصادرات</t>
  </si>
  <si>
    <t>ومعدات</t>
  </si>
  <si>
    <t>أخرى ومتنوعة</t>
  </si>
  <si>
    <t xml:space="preserve">مواد متنوعة </t>
  </si>
  <si>
    <t xml:space="preserve">GENERAL CARGO </t>
  </si>
  <si>
    <t>غاز</t>
  </si>
  <si>
    <t>أعلاف</t>
  </si>
  <si>
    <t>FOODSTUFF</t>
  </si>
  <si>
    <t>LIVE ANIMALS</t>
  </si>
  <si>
    <t>حيوانات حية</t>
  </si>
  <si>
    <t>مواشي</t>
  </si>
  <si>
    <t>CATTLE</t>
  </si>
  <si>
    <t>حكومية</t>
  </si>
  <si>
    <t>GOVERNMENT</t>
  </si>
  <si>
    <t>GOODS</t>
  </si>
  <si>
    <t xml:space="preserve"> إسرائيل </t>
  </si>
  <si>
    <t xml:space="preserve"> البلد </t>
  </si>
  <si>
    <t xml:space="preserve"> IRAQ</t>
  </si>
  <si>
    <t xml:space="preserve">SYRIA </t>
  </si>
  <si>
    <t>S.ARABIA</t>
  </si>
  <si>
    <t>KUWAIT</t>
  </si>
  <si>
    <t>كانون الثاني</t>
  </si>
  <si>
    <t>حزيران</t>
  </si>
  <si>
    <t>تشرين أول</t>
  </si>
  <si>
    <t>SEPT.</t>
  </si>
  <si>
    <t>AUG.</t>
  </si>
  <si>
    <t>JULY</t>
  </si>
  <si>
    <t>JUNE</t>
  </si>
  <si>
    <t>MAY</t>
  </si>
  <si>
    <t>APRIL.</t>
  </si>
  <si>
    <t xml:space="preserve">الأردنية </t>
  </si>
  <si>
    <t>JORDANIAN</t>
  </si>
  <si>
    <t>مجموع الترانزيت</t>
  </si>
  <si>
    <t>TOTAL TRANSIT</t>
  </si>
  <si>
    <t>البضائع المحملة</t>
  </si>
  <si>
    <t>CARGO DELIVERY</t>
  </si>
  <si>
    <t xml:space="preserve"> المحمل على السفن / فوسفات </t>
  </si>
  <si>
    <t xml:space="preserve"> الوارد إلى المستودعات / فوسفات</t>
  </si>
  <si>
    <t xml:space="preserve"> DISCHARGED IN STORES PHOSPHATE </t>
  </si>
  <si>
    <t xml:space="preserve">CARGO DELIVERY FROM PORT &amp; QUANTITIES OF PHOSPHATE EXPORTED &amp; DISCHARGED </t>
  </si>
  <si>
    <t xml:space="preserve">المجموع  الكلي </t>
  </si>
  <si>
    <t xml:space="preserve">IMPORTS TRAFFIC VIA AQABA PORT </t>
  </si>
  <si>
    <t xml:space="preserve">حركة المستوردات عبر ميناء العقبة </t>
  </si>
  <si>
    <t xml:space="preserve"> إجمالي المستوردات </t>
  </si>
  <si>
    <t>CONTENTS</t>
  </si>
  <si>
    <t>TOTAL SHIPS</t>
  </si>
  <si>
    <t>PASSENGERS</t>
  </si>
  <si>
    <t>MISCELIANEOUS</t>
  </si>
  <si>
    <t>TOTAL HANDLING</t>
  </si>
  <si>
    <t>IMPORTS (TONS)</t>
  </si>
  <si>
    <t>LOCAL IMPORTS</t>
  </si>
  <si>
    <t>TRANSIT IMPORTS</t>
  </si>
  <si>
    <t>EXPORTS (TONS)</t>
  </si>
  <si>
    <t xml:space="preserve">إطارات </t>
  </si>
  <si>
    <t>TYRES</t>
  </si>
  <si>
    <t xml:space="preserve">قمح </t>
  </si>
  <si>
    <t xml:space="preserve">شعير </t>
  </si>
  <si>
    <t>ذرة</t>
  </si>
  <si>
    <t xml:space="preserve"> نسب التغير المئويه (%)ُ</t>
  </si>
  <si>
    <t>MONTHLY</t>
  </si>
  <si>
    <t>PRODUCTIVTY</t>
  </si>
  <si>
    <t xml:space="preserve">YEARLY </t>
  </si>
  <si>
    <t>PRODUCTIVITY</t>
  </si>
  <si>
    <t xml:space="preserve">COMPARE </t>
  </si>
  <si>
    <t xml:space="preserve">BETWEEN THE </t>
  </si>
  <si>
    <t xml:space="preserve">PERIOD </t>
  </si>
  <si>
    <t xml:space="preserve">PERCANTAG </t>
  </si>
  <si>
    <t>EXCHANGER</t>
  </si>
  <si>
    <t>(%)</t>
  </si>
  <si>
    <t>REF. T1/3</t>
  </si>
  <si>
    <t>YEARS</t>
  </si>
  <si>
    <t>ARRIVALS</t>
  </si>
  <si>
    <t>DEPARTURES</t>
  </si>
  <si>
    <t>حركة السيارات الواردة ( الأردني / الترانزيت )</t>
  </si>
  <si>
    <t>IMPORTED OF CARS TRAFFIC ( JORDAN / TRANSIT )</t>
  </si>
  <si>
    <t>WT.</t>
  </si>
  <si>
    <t xml:space="preserve">TRANSIT </t>
  </si>
  <si>
    <t>TONS</t>
  </si>
  <si>
    <t>الوزن بالطن</t>
  </si>
  <si>
    <t xml:space="preserve">    JORDAN </t>
  </si>
  <si>
    <t>الجدول</t>
  </si>
  <si>
    <t>ت</t>
  </si>
  <si>
    <t>NO. PASSENGERS</t>
  </si>
  <si>
    <t>PALISTAIN</t>
  </si>
  <si>
    <t xml:space="preserve">البيـــــــــان </t>
  </si>
  <si>
    <t>الامارات العربيه</t>
  </si>
  <si>
    <t>MISCELLANEOUS</t>
  </si>
  <si>
    <t>REF T1/2</t>
  </si>
  <si>
    <t>INDEX</t>
  </si>
  <si>
    <t xml:space="preserve">الملحق            </t>
  </si>
  <si>
    <t>قطارات/عدد</t>
  </si>
  <si>
    <t>Trains</t>
  </si>
  <si>
    <t xml:space="preserve">                                       </t>
  </si>
  <si>
    <t xml:space="preserve">                                             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</si>
  <si>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</si>
  <si>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</si>
  <si>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</si>
  <si>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 xml:space="preserve">                            </t>
  </si>
  <si>
    <t xml:space="preserve">                                                 </t>
  </si>
  <si>
    <t>IMPORTED &amp; EXPORTED CARS NO.</t>
  </si>
  <si>
    <t>GENERAL CARGO</t>
  </si>
  <si>
    <t>نسبة الانحراف</t>
  </si>
  <si>
    <t>النسبة</t>
  </si>
  <si>
    <t>المعدل / يوم</t>
  </si>
  <si>
    <t>المعدل/يوم</t>
  </si>
  <si>
    <t>TOTAL CONT. /INSPECTION IN A.C.C (YARD 4)</t>
  </si>
  <si>
    <t>TOTAL TRUCKS NUWAIBE /AQABA NO.</t>
  </si>
  <si>
    <t>جديد3</t>
  </si>
  <si>
    <t>جديد2</t>
  </si>
  <si>
    <t xml:space="preserve">                           Average of vessels stay time</t>
  </si>
  <si>
    <t xml:space="preserve">                            Rate of berths occupation</t>
  </si>
  <si>
    <t xml:space="preserve">رصيف النفط </t>
  </si>
  <si>
    <t>LPG</t>
  </si>
  <si>
    <t>جديد1</t>
  </si>
  <si>
    <t xml:space="preserve">جديد1 </t>
  </si>
  <si>
    <t>جديد5</t>
  </si>
  <si>
    <t>جديد4</t>
  </si>
  <si>
    <t>فحم</t>
  </si>
  <si>
    <t>coal</t>
  </si>
  <si>
    <t xml:space="preserve"> &amp; IRON</t>
  </si>
  <si>
    <t>اخرى</t>
  </si>
  <si>
    <t>مواد كيماوية</t>
  </si>
  <si>
    <t>بنزين</t>
  </si>
  <si>
    <t>ديزل</t>
  </si>
  <si>
    <t>نفط خام</t>
  </si>
  <si>
    <t xml:space="preserve">شعير/ذرة </t>
  </si>
  <si>
    <t>CHEMICALS</t>
  </si>
  <si>
    <t>PETROL</t>
  </si>
  <si>
    <t>DIESEL</t>
  </si>
  <si>
    <t xml:space="preserve">   </t>
  </si>
  <si>
    <t>مؤتة الغربي</t>
  </si>
  <si>
    <t>جديد 6</t>
  </si>
  <si>
    <t>رصيف 9</t>
  </si>
  <si>
    <t>جديد 7</t>
  </si>
  <si>
    <t>جديد7</t>
  </si>
  <si>
    <t>JAN. 2021</t>
  </si>
  <si>
    <t>FEB. 2021</t>
  </si>
  <si>
    <t>MAR.2021</t>
  </si>
  <si>
    <t>APR. 2021</t>
  </si>
  <si>
    <t>MAY. 2021</t>
  </si>
  <si>
    <t>JUN. 2021</t>
  </si>
  <si>
    <t>JULY. 2021</t>
  </si>
  <si>
    <t>AUG. 2021</t>
  </si>
  <si>
    <t>SEP. 2021</t>
  </si>
  <si>
    <t>OCT.2021</t>
  </si>
  <si>
    <t>NOV.2021</t>
  </si>
  <si>
    <t>DEC.2021</t>
  </si>
  <si>
    <t>البضائع المحملة  من الميناء وكميات الفوسفات المصدرة والمفرغة في المستودعات خلال الأشهر المدرجة أدناه من عامي 2021/2020</t>
  </si>
  <si>
    <t xml:space="preserve"> DURING MONTHS SHOWN BELLOW 2021/2020</t>
  </si>
  <si>
    <t>حركة المستوردات والصادرات عبر ميناء العقبة  حسب نوع الحمولة  خلال الأشهر المدرجة أدناه من عامي 2020/2021</t>
  </si>
  <si>
    <t>سنة 2021</t>
  </si>
  <si>
    <t>SOYA</t>
  </si>
  <si>
    <t>لعام 2022</t>
  </si>
  <si>
    <t>سنة 2022</t>
  </si>
  <si>
    <t xml:space="preserve">حركة السفن والركاب عبر ميناء العقبة خلال الأشهر المدرجة أدناه من عامي 2022 - 2021 م </t>
  </si>
  <si>
    <t>SHIPS &amp; PASSENGERS TRAFFIC VIA AQABA PORT DURING MONTHS SHOWN BELOW IN 2022/2021</t>
  </si>
  <si>
    <t>JAN. 2022</t>
  </si>
  <si>
    <t>FEB. 2022</t>
  </si>
  <si>
    <t>MAR.2022</t>
  </si>
  <si>
    <t>APR. 2022</t>
  </si>
  <si>
    <t>MAY. 2022</t>
  </si>
  <si>
    <t>JUN. 2022</t>
  </si>
  <si>
    <t>JULY. 2022</t>
  </si>
  <si>
    <t>AUG. 2022</t>
  </si>
  <si>
    <t>SEP. 2022</t>
  </si>
  <si>
    <t>OCT.2022</t>
  </si>
  <si>
    <t>NOV.2022</t>
  </si>
  <si>
    <t>DEC.2022</t>
  </si>
  <si>
    <t>حركة الصادرات عبر ميناء العقبة حسب نوع الحمولة خلال الاشهر المدرجة ادناه من عامي 2022/2021</t>
  </si>
  <si>
    <t>EXPORTS TRAFFIC VIA AQABA PORTACCORDING TO TYPE OF CARGO DURING MONTHS SHOWN IN 2022/2021</t>
  </si>
  <si>
    <t xml:space="preserve">حركة المستوردات عبر ميناء العقبة خلال الأشهر المدرجة أدناه  من عامي 2022 / 2021 </t>
  </si>
  <si>
    <t>IMPORTS TRAFFIC VIA AQABA PORT DURING MONTHS SHOWN IN 2022/ 2021</t>
  </si>
  <si>
    <t xml:space="preserve">حركة المستوردات  الأردنية  والترانزيت عبر ميناء العقبة خلال الأشهر المدرجة أدناه  من عام 2022 م   </t>
  </si>
  <si>
    <t>TRAFFIC JORDANIAN IMPORTS &amp; TRANSIT  VIA AQABA PORT DURING MONTHS SHOWN IN 2022</t>
  </si>
  <si>
    <t>MAY.2022</t>
  </si>
  <si>
    <t>بضائع الترانزيت المستوردة عبر ميناء العقبة  خلال الأشهر المدرجة أدناه من عام 2022</t>
  </si>
  <si>
    <t>IMPORTS CARGO TRANSIT VIA AQABA PORT DURING MONTHS SHOWN BELOW IN 2022</t>
  </si>
  <si>
    <t>MAR. 2022</t>
  </si>
  <si>
    <t>OCT. 2022</t>
  </si>
  <si>
    <t>NOV. 2022</t>
  </si>
  <si>
    <t>DEC. 2022</t>
  </si>
  <si>
    <t>livestock</t>
  </si>
  <si>
    <t>صويا</t>
  </si>
  <si>
    <r>
      <t xml:space="preserve">                         </t>
    </r>
    <r>
      <rPr>
        <b/>
        <sz val="26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4"/>
        <color indexed="18"/>
        <rFont val="Times New Roman"/>
        <family val="1"/>
      </rPr>
      <t xml:space="preserve">                                                                 </t>
    </r>
  </si>
  <si>
    <t xml:space="preserve"> DURING MONTHS SHOWN IN 2022/2021</t>
  </si>
  <si>
    <t>ملخص  بحركة ميناء العقبة من شهر كانون الثاني ولنهاية شهر نيسان 2021/2022</t>
  </si>
  <si>
    <t xml:space="preserve">    نيسان HGEHKD 2022    </t>
  </si>
  <si>
    <t>نسبة إشغال الأرصفة لشهر نيسان للعامين 2022/2021</t>
  </si>
  <si>
    <t>معدل زمن مكوث السفن لشهر نيسان - للعامين2021-2022</t>
  </si>
  <si>
    <t>CARGO , PASSENGERS &amp; SHIPS TRAFFIC VIA AQABA PORTS FROM JAN TILL END OF APR .2021/2022</t>
  </si>
  <si>
    <t>APR .2022</t>
  </si>
  <si>
    <t xml:space="preserve"> for the month of APR .   2021-2022</t>
  </si>
  <si>
    <t xml:space="preserve"> for the month of APR .  2021-2022</t>
  </si>
  <si>
    <t>أنواع البضائع المستوردة بالنسبة لكل بلد من البلدان المدرجة أدناه خلال شهر نيسان 2022</t>
  </si>
  <si>
    <t>KINDS OF IMPORTED CARGOES ACCORDING TO CUNTRIES STATED BELOW DURNIG APREL  2022</t>
  </si>
  <si>
    <t>مجموع المستوردات</t>
  </si>
  <si>
    <t>لحوم مجمدة</t>
  </si>
  <si>
    <t>مكيسات أخرى</t>
  </si>
  <si>
    <t>كبريت</t>
  </si>
  <si>
    <t>زيوت معدنية</t>
  </si>
  <si>
    <t>خشب</t>
  </si>
  <si>
    <t>حديد</t>
  </si>
  <si>
    <t>زيوت نباتيه</t>
  </si>
  <si>
    <t>طحين</t>
  </si>
  <si>
    <t xml:space="preserve">الرقم </t>
  </si>
  <si>
    <t>FROZEN</t>
  </si>
  <si>
    <t>BAGED</t>
  </si>
  <si>
    <t>CONS.</t>
  </si>
  <si>
    <t>MIN.</t>
  </si>
  <si>
    <t xml:space="preserve">STEEL </t>
  </si>
  <si>
    <t>FLOUR</t>
  </si>
  <si>
    <t xml:space="preserve">إسم البلد </t>
  </si>
  <si>
    <t>*</t>
  </si>
  <si>
    <t>CARGO</t>
  </si>
  <si>
    <t>MATER.</t>
  </si>
  <si>
    <t xml:space="preserve">&amp; IRON </t>
  </si>
  <si>
    <t xml:space="preserve">JAPAN </t>
  </si>
  <si>
    <t xml:space="preserve"> اليابان </t>
  </si>
  <si>
    <t>CHINA</t>
  </si>
  <si>
    <t xml:space="preserve"> الصين </t>
  </si>
  <si>
    <t>TAIWAN</t>
  </si>
  <si>
    <t xml:space="preserve"> تايوان </t>
  </si>
  <si>
    <t>SINGAPORE</t>
  </si>
  <si>
    <t xml:space="preserve"> سنغافورة </t>
  </si>
  <si>
    <t>INDONESIA</t>
  </si>
  <si>
    <t>إندونيسيا</t>
  </si>
  <si>
    <t>THAILAND</t>
  </si>
  <si>
    <t xml:space="preserve"> تايلاند </t>
  </si>
  <si>
    <t>KOREA</t>
  </si>
  <si>
    <t xml:space="preserve"> كوريا </t>
  </si>
  <si>
    <t>MALYSIA</t>
  </si>
  <si>
    <t xml:space="preserve"> ماليزيا </t>
  </si>
  <si>
    <t>VITNAM</t>
  </si>
  <si>
    <t xml:space="preserve">فيتنام </t>
  </si>
  <si>
    <t>PHILLIPENE</t>
  </si>
  <si>
    <t xml:space="preserve">الفلبين </t>
  </si>
  <si>
    <t>PAKISTAN</t>
  </si>
  <si>
    <t xml:space="preserve"> الباكستان </t>
  </si>
  <si>
    <t>BANGLADISH</t>
  </si>
  <si>
    <t xml:space="preserve"> بنجلادش </t>
  </si>
  <si>
    <t>INDIA</t>
  </si>
  <si>
    <t xml:space="preserve"> الهند </t>
  </si>
  <si>
    <t>SRILANKA</t>
  </si>
  <si>
    <t xml:space="preserve"> سيريلانكا </t>
  </si>
  <si>
    <t>IRAN</t>
  </si>
  <si>
    <t xml:space="preserve"> إيران </t>
  </si>
  <si>
    <t>AUSTRALIA</t>
  </si>
  <si>
    <t xml:space="preserve"> أستراليا </t>
  </si>
  <si>
    <t>NEWZEALAND</t>
  </si>
  <si>
    <t xml:space="preserve">  نيوزيلاندا </t>
  </si>
  <si>
    <t>S. ARABIA</t>
  </si>
  <si>
    <t>OMAN</t>
  </si>
  <si>
    <t xml:space="preserve">عمان </t>
  </si>
  <si>
    <t>UNITED A.E.</t>
  </si>
  <si>
    <t>الإمارات العربية</t>
  </si>
  <si>
    <t xml:space="preserve">اليمن </t>
  </si>
  <si>
    <t xml:space="preserve">الكويت </t>
  </si>
  <si>
    <t>BAHREAN</t>
  </si>
  <si>
    <t xml:space="preserve">البحرين </t>
  </si>
  <si>
    <t>QATAR</t>
  </si>
  <si>
    <t>قطر</t>
  </si>
  <si>
    <t xml:space="preserve">SUDAN </t>
  </si>
  <si>
    <t xml:space="preserve">السودان </t>
  </si>
  <si>
    <t>KENYA</t>
  </si>
  <si>
    <t>كينيا</t>
  </si>
  <si>
    <t>S. AFRICA</t>
  </si>
  <si>
    <t xml:space="preserve">ج / أفريقيا </t>
  </si>
  <si>
    <t>ERITERIA</t>
  </si>
  <si>
    <t>أريتيريا</t>
  </si>
  <si>
    <t>SOMALIA</t>
  </si>
  <si>
    <t xml:space="preserve">الصومال </t>
  </si>
  <si>
    <t>DJEBOUTI</t>
  </si>
  <si>
    <t xml:space="preserve">جيبوتي </t>
  </si>
  <si>
    <t>TANZANIA</t>
  </si>
  <si>
    <t xml:space="preserve">تنزانيا </t>
  </si>
  <si>
    <t>NAIGERIA</t>
  </si>
  <si>
    <t>نيجيريا</t>
  </si>
  <si>
    <t>EGYPT</t>
  </si>
  <si>
    <t xml:space="preserve">مصر </t>
  </si>
  <si>
    <t xml:space="preserve">ALGERIA </t>
  </si>
  <si>
    <t xml:space="preserve">الجزائر </t>
  </si>
  <si>
    <t>TONSIA</t>
  </si>
  <si>
    <t xml:space="preserve"> تونس </t>
  </si>
  <si>
    <t>MOROCCO</t>
  </si>
  <si>
    <t xml:space="preserve">المغرب </t>
  </si>
  <si>
    <t>LIBYA</t>
  </si>
  <si>
    <t>ليبيا</t>
  </si>
  <si>
    <t>IVORY COAST</t>
  </si>
  <si>
    <t xml:space="preserve">ساحل العاج </t>
  </si>
  <si>
    <t>CERALUON</t>
  </si>
  <si>
    <t xml:space="preserve">سيراليون </t>
  </si>
  <si>
    <t>GUINEA</t>
  </si>
  <si>
    <t xml:space="preserve">غينيا </t>
  </si>
  <si>
    <t xml:space="preserve">U.K. </t>
  </si>
  <si>
    <t xml:space="preserve"> بريطانيا </t>
  </si>
  <si>
    <t>FRANCE</t>
  </si>
  <si>
    <t xml:space="preserve"> فرنسا </t>
  </si>
  <si>
    <t>HOLLAND</t>
  </si>
  <si>
    <t xml:space="preserve"> هولندا </t>
  </si>
  <si>
    <t>BELGIUM</t>
  </si>
  <si>
    <t xml:space="preserve"> بلجيكا </t>
  </si>
  <si>
    <t xml:space="preserve">ITALY </t>
  </si>
  <si>
    <t xml:space="preserve"> إيطاليا </t>
  </si>
  <si>
    <t xml:space="preserve">GERMANY </t>
  </si>
  <si>
    <t xml:space="preserve"> ألمانيا </t>
  </si>
  <si>
    <t>SPAIN</t>
  </si>
  <si>
    <t xml:space="preserve"> إسبانيا </t>
  </si>
  <si>
    <t>GREECE</t>
  </si>
  <si>
    <t xml:space="preserve">اليونان </t>
  </si>
  <si>
    <t>SWEDEN</t>
  </si>
  <si>
    <t>السويد</t>
  </si>
  <si>
    <t>BURTUGAL</t>
  </si>
  <si>
    <t xml:space="preserve">البرتغال </t>
  </si>
  <si>
    <t xml:space="preserve">FINLAND </t>
  </si>
  <si>
    <t xml:space="preserve">فنلندا </t>
  </si>
  <si>
    <t>IRLAND</t>
  </si>
  <si>
    <t xml:space="preserve">ايرلندا </t>
  </si>
  <si>
    <t>NORWAY</t>
  </si>
  <si>
    <t>النرويج</t>
  </si>
  <si>
    <t>DANMARK</t>
  </si>
  <si>
    <t>الدنمرك</t>
  </si>
  <si>
    <t>MALTA</t>
  </si>
  <si>
    <t>مالطا</t>
  </si>
  <si>
    <t>ICELAND</t>
  </si>
  <si>
    <t>ايسلندا</t>
  </si>
  <si>
    <t>RUSSIA</t>
  </si>
  <si>
    <t>روسيا</t>
  </si>
  <si>
    <t>ROMANIA</t>
  </si>
  <si>
    <t>رومانيا</t>
  </si>
  <si>
    <t>IRAQ</t>
  </si>
  <si>
    <t>العراق</t>
  </si>
  <si>
    <t>UKRAINE</t>
  </si>
  <si>
    <t xml:space="preserve">أكرانيا </t>
  </si>
  <si>
    <t>LATEEVIA</t>
  </si>
  <si>
    <t>لاتفيا</t>
  </si>
  <si>
    <t>SLOVEINIA</t>
  </si>
  <si>
    <t xml:space="preserve">سلوفينيا </t>
  </si>
  <si>
    <t>BULGARIA</t>
  </si>
  <si>
    <t>بلغاريا</t>
  </si>
  <si>
    <t xml:space="preserve">TURKEY </t>
  </si>
  <si>
    <t>تركيا</t>
  </si>
  <si>
    <t>CYPRUS</t>
  </si>
  <si>
    <t>قبرص</t>
  </si>
  <si>
    <t>SYRIA</t>
  </si>
  <si>
    <t>سوريا</t>
  </si>
  <si>
    <t xml:space="preserve">لبنان </t>
  </si>
  <si>
    <t xml:space="preserve">اسرائيل </t>
  </si>
  <si>
    <t>U.S.A.</t>
  </si>
  <si>
    <t xml:space="preserve">الولايات المتحدة </t>
  </si>
  <si>
    <t>CANADA</t>
  </si>
  <si>
    <t>كندا</t>
  </si>
  <si>
    <t>ARGANTEIN</t>
  </si>
  <si>
    <t xml:space="preserve">الأرجنتين </t>
  </si>
  <si>
    <t xml:space="preserve"> BRAZIL </t>
  </si>
  <si>
    <t>البرازيل</t>
  </si>
  <si>
    <t xml:space="preserve">THE AQABA COMPANY   </t>
  </si>
  <si>
    <t xml:space="preserve">إحصائية البواخر والبضائع </t>
  </si>
  <si>
    <t>شركة العقبه لادارة وتشغيل الموانئ</t>
  </si>
  <si>
    <t xml:space="preserve">AQABA </t>
  </si>
  <si>
    <t xml:space="preserve">خلال شهر نيسان  2022      </t>
  </si>
  <si>
    <t xml:space="preserve">العقبة </t>
  </si>
  <si>
    <t>1 PAGE /1</t>
  </si>
  <si>
    <t>SHIPS &amp; CARGO STATISTICS DURING  APR  2022</t>
  </si>
  <si>
    <t xml:space="preserve">ملحق  / 1 صفحة /1 </t>
  </si>
  <si>
    <t>OUT</t>
  </si>
  <si>
    <t xml:space="preserve">مجموع الوارد </t>
  </si>
  <si>
    <t xml:space="preserve">البضاعة الواردة بالطن </t>
  </si>
  <si>
    <t>الركاب</t>
  </si>
  <si>
    <t xml:space="preserve">والصادر بالطن </t>
  </si>
  <si>
    <t>EXP</t>
  </si>
  <si>
    <t>IMPORTED CARGO TONS</t>
  </si>
  <si>
    <t xml:space="preserve">الحمولة </t>
  </si>
  <si>
    <t xml:space="preserve">إسم الباخرة </t>
  </si>
  <si>
    <t>ملاحظات</t>
  </si>
  <si>
    <t>الوكيل الملاحي</t>
  </si>
  <si>
    <t xml:space="preserve">الخط البحري </t>
  </si>
  <si>
    <t xml:space="preserve">الوزن </t>
  </si>
  <si>
    <t xml:space="preserve">النوع </t>
  </si>
  <si>
    <t xml:space="preserve">القائمة </t>
  </si>
  <si>
    <t xml:space="preserve">الصافية </t>
  </si>
  <si>
    <t xml:space="preserve">السفر </t>
  </si>
  <si>
    <t xml:space="preserve">الوصول </t>
  </si>
  <si>
    <t xml:space="preserve">الجنسية </t>
  </si>
  <si>
    <t>التسلسل</t>
  </si>
  <si>
    <t>SHIPPING AGENT</t>
  </si>
  <si>
    <t>SHIPPING LINE</t>
  </si>
  <si>
    <t>DEPT.</t>
  </si>
  <si>
    <t>&amp; EXPORTS</t>
  </si>
  <si>
    <t>SAILING</t>
  </si>
  <si>
    <t>NATIONALITY</t>
  </si>
  <si>
    <t>SHIPS NAME</t>
  </si>
  <si>
    <t>GARGUR</t>
  </si>
  <si>
    <t>TOURISTI</t>
  </si>
  <si>
    <t>LE BELLOT</t>
  </si>
  <si>
    <t>ARAB BRIDGE</t>
  </si>
  <si>
    <t>JORDAN</t>
  </si>
  <si>
    <t>SINAA</t>
  </si>
  <si>
    <t>AMMAN</t>
  </si>
  <si>
    <t>HONG KONG</t>
  </si>
  <si>
    <t>DAHDAL</t>
  </si>
  <si>
    <t>SHEEP</t>
  </si>
  <si>
    <t>JAMICA</t>
  </si>
  <si>
    <t>ADEL I</t>
  </si>
  <si>
    <t>VIKING STAR</t>
  </si>
  <si>
    <t>ORIENT</t>
  </si>
  <si>
    <t>G.C</t>
  </si>
  <si>
    <t>SIERRLEON</t>
  </si>
  <si>
    <t>NOUR</t>
  </si>
  <si>
    <t>MID EAST</t>
  </si>
  <si>
    <t>LIBERIA</t>
  </si>
  <si>
    <t>SIEM SOCRATES</t>
  </si>
  <si>
    <t>KAWAR</t>
  </si>
  <si>
    <t>PANAMA</t>
  </si>
  <si>
    <t>IGUAZU HIGHWAY</t>
  </si>
  <si>
    <t>SHWEKINY</t>
  </si>
  <si>
    <t>M.ISLANDS</t>
  </si>
  <si>
    <t>LIBERTY KING</t>
  </si>
  <si>
    <t>ARAB TRANSIT</t>
  </si>
  <si>
    <t>GASOLIN</t>
  </si>
  <si>
    <t>CHEMTRANS BALTIC</t>
  </si>
  <si>
    <t>MAYSA</t>
  </si>
  <si>
    <t>JGSA</t>
  </si>
  <si>
    <t>GAS</t>
  </si>
  <si>
    <t>CLAUDIA GAS</t>
  </si>
  <si>
    <t>FINOLA M</t>
  </si>
  <si>
    <t>MALTRANS</t>
  </si>
  <si>
    <t>MARBLY</t>
  </si>
  <si>
    <t>COMORES</t>
  </si>
  <si>
    <t>GOLDEN EAGLE</t>
  </si>
  <si>
    <t xml:space="preserve">خلال شهر نيسان  2022   </t>
  </si>
  <si>
    <t>1 PAGE /2</t>
  </si>
  <si>
    <t xml:space="preserve">ملحق  / 1 صفحة /2 </t>
  </si>
  <si>
    <t>PETRA</t>
  </si>
  <si>
    <t>TOGO</t>
  </si>
  <si>
    <t>JERSEY</t>
  </si>
  <si>
    <t>PACIFIC M</t>
  </si>
  <si>
    <t>GULFS</t>
  </si>
  <si>
    <t>BAHAMS</t>
  </si>
  <si>
    <t>TARIFA</t>
  </si>
  <si>
    <t>PHILCO.</t>
  </si>
  <si>
    <t>UNIMAR LIVESTOCK</t>
  </si>
  <si>
    <t>WHEAT</t>
  </si>
  <si>
    <t>GREE</t>
  </si>
  <si>
    <t>AMAZON</t>
  </si>
  <si>
    <t>JIN DA</t>
  </si>
  <si>
    <t>KAREM</t>
  </si>
  <si>
    <t>DOMNICA</t>
  </si>
  <si>
    <t>PACIFIC VENTURE</t>
  </si>
  <si>
    <t>CR.OIL</t>
  </si>
  <si>
    <t>13/04/2022</t>
  </si>
  <si>
    <t>NAVIGA</t>
  </si>
  <si>
    <t>14/04/2022</t>
  </si>
  <si>
    <t>TELSTAR</t>
  </si>
  <si>
    <t>15/04/2022</t>
  </si>
  <si>
    <t>SINGAPHORE</t>
  </si>
  <si>
    <t>TAURUS LEADER</t>
  </si>
  <si>
    <t>APUS</t>
  </si>
  <si>
    <t>AL FAROUK</t>
  </si>
  <si>
    <t>NIL</t>
  </si>
  <si>
    <t>16/04/2022</t>
  </si>
  <si>
    <t>UNZILE ANA</t>
  </si>
  <si>
    <t xml:space="preserve">خلال شهر نيسان  2022    </t>
  </si>
  <si>
    <t>1 PAGE /3</t>
  </si>
  <si>
    <t xml:space="preserve">ملحق  / 1 صفحة /3 </t>
  </si>
  <si>
    <t>SHARAF</t>
  </si>
  <si>
    <t>GLOVIS SAFETY</t>
  </si>
  <si>
    <t>HOEGH BERLIN</t>
  </si>
  <si>
    <t>MI.OIL</t>
  </si>
  <si>
    <t>YM MIRANDA</t>
  </si>
  <si>
    <t>17/04/2022</t>
  </si>
  <si>
    <t>18/04/2022</t>
  </si>
  <si>
    <t>19/04/2021</t>
  </si>
  <si>
    <t>PALUA</t>
  </si>
  <si>
    <t>LILY OF SEA</t>
  </si>
  <si>
    <t>19/04/2022</t>
  </si>
  <si>
    <t>JORDAN GLOBAL</t>
  </si>
  <si>
    <t>BARLEY</t>
  </si>
  <si>
    <t>20/04/2022</t>
  </si>
  <si>
    <t>MARITSA</t>
  </si>
  <si>
    <t>GAZ UNITED</t>
  </si>
  <si>
    <t>U.S.A</t>
  </si>
  <si>
    <t>LIBERTY PASSION</t>
  </si>
  <si>
    <t>21/04/2022</t>
  </si>
  <si>
    <t>22/04/2022</t>
  </si>
  <si>
    <t>MORNING CHANT</t>
  </si>
  <si>
    <t>GASOIL</t>
  </si>
  <si>
    <t>SKS DELTA</t>
  </si>
  <si>
    <t>23/04/2022</t>
  </si>
  <si>
    <t>TOKYO CAR</t>
  </si>
  <si>
    <t xml:space="preserve">خلال شهر نيسان  2022        </t>
  </si>
  <si>
    <t>1 PAGE /4</t>
  </si>
  <si>
    <t xml:space="preserve">ملحق  / 1 صفحة /4 </t>
  </si>
  <si>
    <t>S.KORIA</t>
  </si>
  <si>
    <t>GLOVIS CHAMPION</t>
  </si>
  <si>
    <t>KOI</t>
  </si>
  <si>
    <t>NSS</t>
  </si>
  <si>
    <t>CORN</t>
  </si>
  <si>
    <t>BBG HONOR</t>
  </si>
  <si>
    <t>24/04/2022</t>
  </si>
  <si>
    <t>TANZANI</t>
  </si>
  <si>
    <t>LADY RASHA</t>
  </si>
  <si>
    <t>25/04/2022</t>
  </si>
  <si>
    <t>24/04/2023</t>
  </si>
  <si>
    <t>MN TANGARA</t>
  </si>
  <si>
    <t>EUPHRATES HIGHWAY</t>
  </si>
  <si>
    <t>SU CAR</t>
  </si>
  <si>
    <t>BELGAM</t>
  </si>
  <si>
    <t>RUBYMAR</t>
  </si>
  <si>
    <t>26/04/2022</t>
  </si>
  <si>
    <t>HOEGH TRAPPER</t>
  </si>
  <si>
    <t>27/04/2022</t>
  </si>
  <si>
    <t>HARMONY LIVESTOCK</t>
  </si>
  <si>
    <t>DEAD SEA</t>
  </si>
  <si>
    <t>28/04/2022</t>
  </si>
  <si>
    <t>CSAV RIO GRANDE</t>
  </si>
  <si>
    <t>PLYWOOD</t>
  </si>
  <si>
    <t>BEL TIGER</t>
  </si>
  <si>
    <t>SEA STAR LIVESTOCK</t>
  </si>
  <si>
    <t>ECO ICE</t>
  </si>
  <si>
    <t>TAIBA</t>
  </si>
  <si>
    <t>1 PAGE /5</t>
  </si>
  <si>
    <t>SHIPS &amp; CARGO STATISTICS DURINGAUG  APR  2022</t>
  </si>
  <si>
    <t xml:space="preserve">ملحق  / 1 صفحة /5 </t>
  </si>
  <si>
    <t>NORTH STAR 1</t>
  </si>
  <si>
    <t>29/04/2022</t>
  </si>
  <si>
    <t>29/04/2023</t>
  </si>
  <si>
    <t>ANITA</t>
  </si>
  <si>
    <t>MARGUERITE ACE</t>
  </si>
  <si>
    <t>30/04/2022</t>
  </si>
  <si>
    <t xml:space="preserve">خلال شهر نيسان  2022     </t>
  </si>
  <si>
    <t>1 PAGE /6</t>
  </si>
  <si>
    <t>SHIPS &amp; CARGO STATISTICS DURING APR  2022</t>
  </si>
  <si>
    <t>ملحق  / 1 صفحة /6</t>
  </si>
  <si>
    <t>البواخر المدورة</t>
  </si>
  <si>
    <t>TOURIST</t>
  </si>
  <si>
    <t>LE JAC QUES CARTIER</t>
  </si>
  <si>
    <t>EPICURUS</t>
  </si>
  <si>
    <t>GERENEA</t>
  </si>
  <si>
    <t>SERENER</t>
  </si>
  <si>
    <t>FLORELA</t>
  </si>
  <si>
    <t xml:space="preserve">GAS </t>
  </si>
  <si>
    <t>EUGENIA GAS</t>
  </si>
  <si>
    <t xml:space="preserve">  G R A N D   T O T A L</t>
  </si>
  <si>
    <t xml:space="preserve">  </t>
  </si>
  <si>
    <t xml:space="preserve"> أنواع البضائع المصدرة بالنسبة لكل بلد من البلدان المدرجة أدناه خلال شهر نيسان 2022</t>
  </si>
  <si>
    <t>KINDS OF EXPORTED CARGOES ACCORDING TO CUNTRIES STATED BELOW DURNIG APR  2021</t>
  </si>
  <si>
    <t>مجموع</t>
  </si>
  <si>
    <t>أقطرمة</t>
  </si>
  <si>
    <t xml:space="preserve">اسمنت </t>
  </si>
  <si>
    <t>بوتاس</t>
  </si>
  <si>
    <t>أسمدة</t>
  </si>
  <si>
    <t>فوسفات</t>
  </si>
  <si>
    <t>زيت وقود</t>
  </si>
  <si>
    <t>زيت خام</t>
  </si>
  <si>
    <t>FUEL</t>
  </si>
  <si>
    <t>CRUDE</t>
  </si>
  <si>
    <t xml:space="preserve">RE </t>
  </si>
  <si>
    <t>CEMENT</t>
  </si>
  <si>
    <t>FERTILIZERE</t>
  </si>
  <si>
    <t>PHISPHATE</t>
  </si>
  <si>
    <t xml:space="preserve">EXPORTS </t>
  </si>
  <si>
    <t xml:space="preserve"> إندونيسيا</t>
  </si>
  <si>
    <t xml:space="preserve"> فيتنام </t>
  </si>
  <si>
    <t xml:space="preserve"> الفلبين </t>
  </si>
  <si>
    <t xml:space="preserve"> نيوزيلاندا </t>
  </si>
  <si>
    <t xml:space="preserve"> عمان </t>
  </si>
  <si>
    <t xml:space="preserve"> الإمارات العربية</t>
  </si>
  <si>
    <t xml:space="preserve"> البحرين </t>
  </si>
  <si>
    <t xml:space="preserve"> قطر</t>
  </si>
  <si>
    <t xml:space="preserve"> السودان </t>
  </si>
  <si>
    <t xml:space="preserve"> كينيا</t>
  </si>
  <si>
    <t xml:space="preserve"> ج / أفريقيا </t>
  </si>
  <si>
    <t xml:space="preserve"> أريتيريا</t>
  </si>
  <si>
    <t xml:space="preserve"> الصومال </t>
  </si>
  <si>
    <t xml:space="preserve"> جيبوتي </t>
  </si>
  <si>
    <t xml:space="preserve"> تنزانيا </t>
  </si>
  <si>
    <t xml:space="preserve"> نيجيريا</t>
  </si>
  <si>
    <t xml:space="preserve"> مصر </t>
  </si>
  <si>
    <t xml:space="preserve"> الجزائر </t>
  </si>
  <si>
    <t xml:space="preserve"> المغرب</t>
  </si>
  <si>
    <t xml:space="preserve"> ليبيا</t>
  </si>
  <si>
    <t xml:space="preserve"> ساحل العاج </t>
  </si>
  <si>
    <t xml:space="preserve"> سيراليون </t>
  </si>
  <si>
    <t xml:space="preserve"> غينيا </t>
  </si>
  <si>
    <t xml:space="preserve"> اليونان </t>
  </si>
  <si>
    <t xml:space="preserve"> السويد</t>
  </si>
  <si>
    <t xml:space="preserve"> البرتغال </t>
  </si>
  <si>
    <t xml:space="preserve"> فنلندا </t>
  </si>
  <si>
    <t xml:space="preserve"> ايرلندا </t>
  </si>
  <si>
    <t xml:space="preserve"> النرويج</t>
  </si>
  <si>
    <t xml:space="preserve"> الدنمرك</t>
  </si>
  <si>
    <t xml:space="preserve"> مالطا</t>
  </si>
  <si>
    <t xml:space="preserve"> ايسلندا</t>
  </si>
  <si>
    <t xml:space="preserve"> روسيا</t>
  </si>
  <si>
    <t xml:space="preserve"> رومانيا</t>
  </si>
  <si>
    <t xml:space="preserve"> العراق</t>
  </si>
  <si>
    <t xml:space="preserve"> أوكرانيا</t>
  </si>
  <si>
    <t xml:space="preserve"> لاتفيا</t>
  </si>
  <si>
    <t xml:space="preserve"> سلوفينيا </t>
  </si>
  <si>
    <t xml:space="preserve"> بلغاريا</t>
  </si>
  <si>
    <t xml:space="preserve"> تركيا</t>
  </si>
  <si>
    <t xml:space="preserve"> قبرص</t>
  </si>
  <si>
    <t xml:space="preserve"> لبنان</t>
  </si>
  <si>
    <t xml:space="preserve"> اسرائيل </t>
  </si>
  <si>
    <t xml:space="preserve"> الولايات المتحدة </t>
  </si>
  <si>
    <t xml:space="preserve"> كندا</t>
  </si>
  <si>
    <t xml:space="preserve"> ARGANTEIN</t>
  </si>
  <si>
    <t xml:space="preserve"> الأرجنتين </t>
  </si>
  <si>
    <t xml:space="preserve"> البرازيل 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</si>
</sst>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dd/mm"/>
    <numFmt numFmtId="187" formatCode="B1mmm\-yy"/>
    <numFmt numFmtId="188" formatCode="mmm\ yy"/>
    <numFmt numFmtId="189" formatCode="yyyy"/>
    <numFmt numFmtId="190" formatCode="mm/dd"/>
    <numFmt numFmtId="191" formatCode="0.0%"/>
    <numFmt numFmtId="192" formatCode="0;[Red]0"/>
    <numFmt numFmtId="193" formatCode="B1m/d/yyyy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&quot;ل.ل.&quot;\ #,##0_-;&quot;ل.ل.&quot;\ #,##0\-"/>
    <numFmt numFmtId="201" formatCode="&quot;ل.ل.&quot;\ #,##0_-;[Red]&quot;ل.ل.&quot;\ #,##0\-"/>
    <numFmt numFmtId="202" formatCode="&quot;ل.ل.&quot;\ #,##0.00_-;&quot;ل.ل.&quot;\ #,##0.00\-"/>
    <numFmt numFmtId="203" formatCode="&quot;ل.ل.&quot;\ #,##0.00_-;[Red]&quot;ل.ل.&quot;\ #,##0.00\-"/>
    <numFmt numFmtId="204" formatCode="_-&quot;ل.ل.&quot;\ * #,##0_-;_-&quot;ل.ل.&quot;\ * #,##0\-;_-&quot;ل.ل.&quot;\ * &quot;-&quot;_-;_-@_-"/>
    <numFmt numFmtId="205" formatCode="_-&quot;ل.ل.&quot;\ * #,##0.00_-;_-&quot;ل.ل.&quot;\ * #,##0.00\-;_-&quot;ل.ل.&quot;\ * &quot;-&quot;??_-;_-@_-"/>
    <numFmt numFmtId="206" formatCode="m/d"/>
    <numFmt numFmtId="207" formatCode="0.000%"/>
    <numFmt numFmtId="208" formatCode="dd\-mm"/>
    <numFmt numFmtId="209" formatCode="m/d/yy"/>
    <numFmt numFmtId="210" formatCode="#,##0.000"/>
    <numFmt numFmtId="211" formatCode="&quot;د.ا.&quot;\ #,##0.00"/>
    <numFmt numFmtId="212" formatCode="0.000"/>
    <numFmt numFmtId="213" formatCode="0.0"/>
    <numFmt numFmtId="214" formatCode="B1dd/mm/yy"/>
    <numFmt numFmtId="215" formatCode="0.0000%"/>
    <numFmt numFmtId="216" formatCode="#\ ?/2"/>
    <numFmt numFmtId="217" formatCode="&quot;د.ا.&quot;\ #,##0.00_-"/>
    <numFmt numFmtId="218" formatCode="&quot;نعم&quot;\,\ &quot;نعم&quot;\,\ &quot;لا&quot;"/>
    <numFmt numFmtId="219" formatCode="&quot;True&quot;;&quot;True&quot;;&quot;False&quot;"/>
    <numFmt numFmtId="220" formatCode="&quot;تشغيل&quot;\,\ &quot;تشغيل&quot;\,\ &quot;إيقاف تشغيل&quot;"/>
    <numFmt numFmtId="221" formatCode="[$€-2]\ #,##0.00_);[Red]\([$€-2]\ #,##0.00\)"/>
  </numFmts>
  <fonts count="2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Arial"/>
      <family val="2"/>
    </font>
    <font>
      <b/>
      <sz val="12"/>
      <color indexed="18"/>
      <name val="Times New Roman"/>
      <family val="1"/>
    </font>
    <font>
      <b/>
      <sz val="16"/>
      <color indexed="18"/>
      <name val="Arabic Transparent"/>
      <family val="0"/>
    </font>
    <font>
      <sz val="16"/>
      <color indexed="18"/>
      <name val="Arabic Transparent"/>
      <family val="0"/>
    </font>
    <font>
      <b/>
      <sz val="14"/>
      <color indexed="18"/>
      <name val="Times New Roman"/>
      <family val="1"/>
    </font>
    <font>
      <sz val="10"/>
      <color indexed="18"/>
      <name val="Arial"/>
      <family val="2"/>
    </font>
    <font>
      <sz val="14"/>
      <color indexed="1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2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4"/>
      <color indexed="18"/>
      <name val="Times New Roman"/>
      <family val="1"/>
    </font>
    <font>
      <b/>
      <sz val="16"/>
      <color indexed="62"/>
      <name val="Arial"/>
      <family val="2"/>
    </font>
    <font>
      <b/>
      <sz val="22"/>
      <color indexed="62"/>
      <name val="Arabic Transparent"/>
      <family val="0"/>
    </font>
    <font>
      <b/>
      <sz val="16"/>
      <color indexed="62"/>
      <name val="Arabic Transparent"/>
      <family val="0"/>
    </font>
    <font>
      <b/>
      <sz val="10"/>
      <color indexed="62"/>
      <name val="Arial"/>
      <family val="2"/>
    </font>
    <font>
      <b/>
      <sz val="18"/>
      <color indexed="62"/>
      <name val="Times New Roman"/>
      <family val="1"/>
    </font>
    <font>
      <b/>
      <sz val="14"/>
      <color indexed="62"/>
      <name val="Arabic Transparent"/>
      <family val="0"/>
    </font>
    <font>
      <b/>
      <sz val="12"/>
      <color indexed="62"/>
      <name val="Times New Roman"/>
      <family val="1"/>
    </font>
    <font>
      <b/>
      <sz val="12"/>
      <color indexed="62"/>
      <name val="Arabic Transparent"/>
      <family val="0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abic Transparent"/>
      <family val="0"/>
    </font>
    <font>
      <sz val="16"/>
      <color indexed="62"/>
      <name val="Arabic Transparent"/>
      <family val="0"/>
    </font>
    <font>
      <sz val="14"/>
      <color indexed="62"/>
      <name val="Times New Roman"/>
      <family val="1"/>
    </font>
    <font>
      <b/>
      <i/>
      <sz val="22"/>
      <color indexed="62"/>
      <name val="Arial"/>
      <family val="2"/>
    </font>
    <font>
      <b/>
      <i/>
      <sz val="10"/>
      <color indexed="62"/>
      <name val="Arial"/>
      <family val="2"/>
    </font>
    <font>
      <sz val="12"/>
      <color indexed="62"/>
      <name val="Times New Roman"/>
      <family val="1"/>
    </font>
    <font>
      <sz val="12"/>
      <color indexed="62"/>
      <name val="Arabic Transparent"/>
      <family val="0"/>
    </font>
    <font>
      <b/>
      <sz val="14"/>
      <color indexed="18"/>
      <name val="Arial"/>
      <family val="2"/>
    </font>
    <font>
      <b/>
      <sz val="14"/>
      <color indexed="18"/>
      <name val="Arabic Transparent"/>
      <family val="0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24"/>
      <color indexed="18"/>
      <name val="Arabic Transparent"/>
      <family val="0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4"/>
      <color indexed="18"/>
      <name val="Arabic Transparent"/>
      <family val="0"/>
    </font>
    <font>
      <sz val="8"/>
      <color indexed="18"/>
      <name val="Times New Roman"/>
      <family val="1"/>
    </font>
    <font>
      <b/>
      <sz val="12"/>
      <color indexed="18"/>
      <name val="Arabic Transparent"/>
      <family val="0"/>
    </font>
    <font>
      <sz val="12"/>
      <color indexed="18"/>
      <name val="Arabic Transparent"/>
      <family val="0"/>
    </font>
    <font>
      <b/>
      <sz val="20"/>
      <color indexed="18"/>
      <name val="Arabic Transparent"/>
      <family val="0"/>
    </font>
    <font>
      <b/>
      <sz val="9"/>
      <color indexed="18"/>
      <name val="Times New Roman"/>
      <family val="1"/>
    </font>
    <font>
      <sz val="36"/>
      <color indexed="18"/>
      <name val="Arial"/>
      <family val="2"/>
    </font>
    <font>
      <sz val="18"/>
      <color indexed="18"/>
      <name val="Arial"/>
      <family val="2"/>
    </font>
    <font>
      <sz val="16"/>
      <color indexed="62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Arabic Transparent"/>
      <family val="0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8"/>
      <color indexed="57"/>
      <name val="Arial"/>
      <family val="2"/>
    </font>
    <font>
      <b/>
      <sz val="16"/>
      <color indexed="58"/>
      <name val="Arial"/>
      <family val="2"/>
    </font>
    <font>
      <b/>
      <sz val="18"/>
      <color indexed="18"/>
      <name val="Arial"/>
      <family val="2"/>
    </font>
    <font>
      <b/>
      <sz val="20"/>
      <color indexed="18"/>
      <name val="Arial"/>
      <family val="2"/>
    </font>
    <font>
      <sz val="22"/>
      <color indexed="18"/>
      <name val="Arial"/>
      <family val="2"/>
    </font>
    <font>
      <b/>
      <sz val="26"/>
      <color indexed="1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abic Transparent"/>
      <family val="0"/>
    </font>
    <font>
      <b/>
      <sz val="10"/>
      <color indexed="9"/>
      <name val="Arial"/>
      <family val="2"/>
    </font>
    <font>
      <b/>
      <sz val="22"/>
      <color indexed="12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sz val="18"/>
      <color indexed="62"/>
      <name val="Arial"/>
      <family val="2"/>
    </font>
    <font>
      <b/>
      <sz val="14"/>
      <name val="Times New Roman"/>
      <family val="1"/>
    </font>
    <font>
      <b/>
      <sz val="24"/>
      <color indexed="18"/>
      <name val="Times New Roman"/>
      <family val="1"/>
    </font>
    <font>
      <b/>
      <sz val="24"/>
      <color indexed="18"/>
      <name val="Arabic Transparent"/>
      <family val="0"/>
    </font>
    <font>
      <sz val="24"/>
      <color indexed="18"/>
      <name val="Arial"/>
      <family val="2"/>
    </font>
    <font>
      <b/>
      <sz val="11"/>
      <color indexed="62"/>
      <name val="Times New Roman"/>
      <family val="1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6"/>
      <name val="Times New Roman"/>
      <family val="1"/>
    </font>
    <font>
      <b/>
      <sz val="8"/>
      <color indexed="18"/>
      <name val="Times New Roman"/>
      <family val="1"/>
    </font>
    <font>
      <b/>
      <sz val="10"/>
      <name val="Arabic Transparent"/>
      <family val="0"/>
    </font>
    <font>
      <b/>
      <sz val="14"/>
      <name val="Arial"/>
      <family val="2"/>
    </font>
    <font>
      <sz val="18"/>
      <color indexed="62"/>
      <name val="Arabic Transparent"/>
      <family val="0"/>
    </font>
    <font>
      <b/>
      <sz val="18"/>
      <color indexed="62"/>
      <name val="Arabic Transparent"/>
      <family val="0"/>
    </font>
    <font>
      <b/>
      <sz val="22"/>
      <color indexed="18"/>
      <name val="Arial"/>
      <family val="2"/>
    </font>
    <font>
      <sz val="26"/>
      <color indexed="18"/>
      <name val="Arabic Transparent"/>
      <family val="0"/>
    </font>
    <font>
      <b/>
      <sz val="26"/>
      <color indexed="18"/>
      <name val="Arabic Transparent"/>
      <family val="0"/>
    </font>
    <font>
      <b/>
      <sz val="14"/>
      <color indexed="10"/>
      <name val="Arial"/>
      <family val="2"/>
    </font>
    <font>
      <sz val="24"/>
      <color indexed="10"/>
      <name val="Arabic Transparent"/>
      <family val="0"/>
    </font>
    <font>
      <sz val="22"/>
      <color indexed="56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6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5"/>
      <color indexed="18"/>
      <name val="Times New Roman"/>
      <family val="1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11"/>
      <name val="Arabic Transparent"/>
      <family val="0"/>
    </font>
    <font>
      <b/>
      <sz val="12"/>
      <name val="Arabic Transparent"/>
      <family val="0"/>
    </font>
    <font>
      <b/>
      <sz val="20"/>
      <name val="Arabic Transparent"/>
      <family val="0"/>
    </font>
    <font>
      <b/>
      <sz val="22"/>
      <name val="Arabic Transparent"/>
      <family val="0"/>
    </font>
    <font>
      <b/>
      <sz val="14"/>
      <name val="Arabic Transparent"/>
      <family val="0"/>
    </font>
    <font>
      <b/>
      <sz val="16"/>
      <name val="Arabic Transparent"/>
      <family val="0"/>
    </font>
    <font>
      <b/>
      <sz val="18"/>
      <name val="Arabic Transparent"/>
      <family val="0"/>
    </font>
    <font>
      <b/>
      <sz val="20"/>
      <name val="Arial"/>
      <family val="2"/>
    </font>
    <font>
      <b/>
      <sz val="20"/>
      <name val="Times New Roman"/>
      <family val="1"/>
    </font>
    <font>
      <b/>
      <sz val="8"/>
      <name val="Arabic Transparent"/>
      <family val="0"/>
    </font>
    <font>
      <b/>
      <sz val="11"/>
      <name val="Times New Roman"/>
      <family val="1"/>
    </font>
    <font>
      <sz val="16"/>
      <color indexed="18"/>
      <name val="Times New Roman"/>
      <family val="1"/>
    </font>
    <font>
      <sz val="15"/>
      <color indexed="18"/>
      <name val="Arabic Transparent"/>
      <family val="0"/>
    </font>
    <font>
      <sz val="15"/>
      <color indexed="18"/>
      <name val="Times New Roman"/>
      <family val="1"/>
    </font>
    <font>
      <sz val="15"/>
      <color indexed="18"/>
      <name val="Arial"/>
      <family val="2"/>
    </font>
    <font>
      <b/>
      <sz val="13"/>
      <color indexed="18"/>
      <name val="Times New Roman"/>
      <family val="1"/>
    </font>
    <font>
      <b/>
      <sz val="11.5"/>
      <color indexed="18"/>
      <name val="Times New Roman"/>
      <family val="1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.45"/>
      <color indexed="8"/>
      <name val="Arial"/>
      <family val="0"/>
    </font>
    <font>
      <b/>
      <sz val="10"/>
      <color indexed="8"/>
      <name val="Arial"/>
      <family val="0"/>
    </font>
    <font>
      <sz val="22.5"/>
      <color indexed="8"/>
      <name val="Arial"/>
      <family val="0"/>
    </font>
    <font>
      <b/>
      <sz val="12"/>
      <color indexed="8"/>
      <name val="Times New Roman"/>
      <family val="0"/>
    </font>
    <font>
      <sz val="10.1"/>
      <color indexed="8"/>
      <name val="Arial"/>
      <family val="0"/>
    </font>
    <font>
      <b/>
      <sz val="11"/>
      <color indexed="8"/>
      <name val="Times New Roman"/>
      <family val="0"/>
    </font>
    <font>
      <sz val="9.25"/>
      <color indexed="8"/>
      <name val="Times New Roman"/>
      <family val="0"/>
    </font>
    <font>
      <sz val="10.75"/>
      <color indexed="8"/>
      <name val="Arial"/>
      <family val="0"/>
    </font>
    <font>
      <b/>
      <sz val="9.5"/>
      <color indexed="8"/>
      <name val="Times New Roman"/>
      <family val="0"/>
    </font>
    <font>
      <sz val="10"/>
      <name val="Arabic Transparent"/>
      <family val="0"/>
    </font>
    <font>
      <b/>
      <sz val="18"/>
      <name val="Times New Roman"/>
      <family val="1"/>
    </font>
    <font>
      <sz val="12"/>
      <name val="Arabic Transparent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20"/>
      <color indexed="18"/>
      <name val="Times New Roman"/>
      <family val="1"/>
    </font>
    <font>
      <b/>
      <sz val="28"/>
      <color indexed="18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b/>
      <sz val="26"/>
      <name val="Times New Roman"/>
      <family val="1"/>
    </font>
    <font>
      <b/>
      <sz val="16"/>
      <color indexed="61"/>
      <name val="Times New Roman"/>
      <family val="1"/>
    </font>
    <font>
      <b/>
      <sz val="16"/>
      <color indexed="16"/>
      <name val="Times New Roman"/>
      <family val="1"/>
    </font>
    <font>
      <b/>
      <sz val="18"/>
      <color indexed="18"/>
      <name val="Times New Roman"/>
      <family val="1"/>
    </font>
    <font>
      <b/>
      <i/>
      <sz val="18"/>
      <color indexed="18"/>
      <name val="Times New Roman"/>
      <family val="1"/>
    </font>
    <font>
      <b/>
      <i/>
      <sz val="18"/>
      <color indexed="18"/>
      <name val="Arabic Transparent"/>
      <family val="0"/>
    </font>
    <font>
      <b/>
      <i/>
      <sz val="14"/>
      <color indexed="18"/>
      <name val="Times New Roman"/>
      <family val="1"/>
    </font>
    <font>
      <b/>
      <sz val="10"/>
      <color indexed="62"/>
      <name val="Times New Roman"/>
      <family val="1"/>
    </font>
    <font>
      <b/>
      <sz val="24"/>
      <name val="Times New Roman"/>
      <family val="1"/>
    </font>
    <font>
      <b/>
      <sz val="20"/>
      <color indexed="62"/>
      <name val="Times New Roman"/>
      <family val="1"/>
    </font>
    <font>
      <b/>
      <sz val="22"/>
      <name val="Times New Roman"/>
      <family val="1"/>
    </font>
    <font>
      <b/>
      <sz val="18"/>
      <color indexed="8"/>
      <name val="Times New Roman"/>
      <family val="1"/>
    </font>
    <font>
      <b/>
      <sz val="28"/>
      <name val="Times New Roman"/>
      <family val="1"/>
    </font>
    <font>
      <b/>
      <i/>
      <sz val="26"/>
      <color indexed="10"/>
      <name val="Andalus"/>
      <family val="1"/>
    </font>
    <font>
      <b/>
      <sz val="18"/>
      <color indexed="10"/>
      <name val="Times New Roman"/>
      <family val="1"/>
    </font>
    <font>
      <b/>
      <i/>
      <sz val="18"/>
      <color indexed="10"/>
      <name val="Times New Roman"/>
      <family val="1"/>
    </font>
    <font>
      <b/>
      <sz val="20"/>
      <color indexed="12"/>
      <name val="Times New Roman"/>
      <family val="1"/>
    </font>
    <font>
      <b/>
      <sz val="25"/>
      <color indexed="10"/>
      <name val="STOMP_Sui Generis"/>
      <family val="0"/>
    </font>
    <font>
      <b/>
      <i/>
      <sz val="22"/>
      <color indexed="18"/>
      <name val="Times New Roman"/>
      <family val="1"/>
    </font>
    <font>
      <b/>
      <i/>
      <sz val="20"/>
      <name val="Times New Roman"/>
      <family val="1"/>
    </font>
    <font>
      <b/>
      <sz val="26"/>
      <color indexed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20"/>
      <color indexed="8"/>
      <name val="Arabic Transparent"/>
      <family val="0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12"/>
      <name val="Arial"/>
      <family val="2"/>
    </font>
    <font>
      <sz val="16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12"/>
      <name val="Arabic Transparent"/>
      <family val="0"/>
    </font>
    <font>
      <sz val="14"/>
      <color indexed="12"/>
      <name val="Calibri"/>
      <family val="2"/>
    </font>
    <font>
      <b/>
      <sz val="14"/>
      <color indexed="12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2"/>
      <name val="Times New Roman"/>
      <family val="1"/>
    </font>
    <font>
      <sz val="11"/>
      <color indexed="63"/>
      <name val="Tahoma"/>
      <family val="2"/>
    </font>
    <font>
      <b/>
      <sz val="14"/>
      <color indexed="63"/>
      <name val="Cambria"/>
      <family val="1"/>
    </font>
    <font>
      <b/>
      <sz val="14"/>
      <color indexed="8"/>
      <name val="Cambria"/>
      <family val="1"/>
    </font>
    <font>
      <b/>
      <sz val="20"/>
      <color indexed="10"/>
      <name val="Times New Roman"/>
      <family val="1"/>
    </font>
    <font>
      <b/>
      <sz val="24"/>
      <color indexed="10"/>
      <name val="Arabic Transparent"/>
      <family val="0"/>
    </font>
    <font>
      <b/>
      <sz val="36"/>
      <color indexed="12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abic Transparent"/>
      <family val="0"/>
    </font>
    <font>
      <sz val="10"/>
      <color indexed="8"/>
      <name val="Arial"/>
      <family val="0"/>
    </font>
    <font>
      <sz val="14"/>
      <color indexed="8"/>
      <name val="Arabic Transparent"/>
      <family val="0"/>
    </font>
    <font>
      <b/>
      <sz val="16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b/>
      <sz val="14"/>
      <color theme="3" tint="-0.24997000396251678"/>
      <name val="Times New Roman"/>
      <family val="1"/>
    </font>
    <font>
      <b/>
      <sz val="10"/>
      <color theme="1"/>
      <name val="Arial"/>
      <family val="2"/>
    </font>
    <font>
      <b/>
      <sz val="20"/>
      <color theme="1"/>
      <name val="Arabic Transparent"/>
      <family val="0"/>
    </font>
    <font>
      <b/>
      <sz val="22"/>
      <color theme="1"/>
      <name val="Times New Roman"/>
      <family val="1"/>
    </font>
    <font>
      <sz val="18"/>
      <color theme="1"/>
      <name val="Calibri"/>
      <family val="2"/>
    </font>
    <font>
      <b/>
      <sz val="16"/>
      <color rgb="FF0000FF"/>
      <name val="Arial"/>
      <family val="2"/>
    </font>
    <font>
      <sz val="16"/>
      <color rgb="FF0000FF"/>
      <name val="Calibri"/>
      <family val="2"/>
    </font>
    <font>
      <sz val="11"/>
      <color rgb="FF0000FF"/>
      <name val="Calibri"/>
      <family val="2"/>
    </font>
    <font>
      <b/>
      <sz val="14"/>
      <color rgb="FF0000FF"/>
      <name val="Arabic Transparent"/>
      <family val="0"/>
    </font>
    <font>
      <sz val="14"/>
      <color rgb="FF0000FF"/>
      <name val="Calibri"/>
      <family val="2"/>
    </font>
    <font>
      <b/>
      <sz val="14"/>
      <color rgb="FF0000FF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FF"/>
      <name val="Times New Roman"/>
      <family val="1"/>
    </font>
    <font>
      <sz val="11"/>
      <color rgb="FF1D2129"/>
      <name val="Tahoma"/>
      <family val="2"/>
    </font>
    <font>
      <b/>
      <sz val="14"/>
      <color theme="1" tint="0.34999001026153564"/>
      <name val="Cambria"/>
      <family val="1"/>
    </font>
    <font>
      <b/>
      <sz val="14"/>
      <color theme="1"/>
      <name val="Cambria"/>
      <family val="1"/>
    </font>
    <font>
      <b/>
      <sz val="20"/>
      <color rgb="FFFF0000"/>
      <name val="Times New Roman"/>
      <family val="1"/>
    </font>
    <font>
      <b/>
      <sz val="24"/>
      <color rgb="FFFF0000"/>
      <name val="Arabic Transparent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CBEBC"/>
        <bgColor indexed="64"/>
      </patternFill>
    </fill>
    <fill>
      <patternFill patternType="solid">
        <fgColor theme="0"/>
        <bgColor indexed="64"/>
      </patternFill>
    </fill>
  </fills>
  <borders count="3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Dashed">
        <color indexed="56"/>
      </left>
      <right>
        <color indexed="63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 style="mediumDashed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double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double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Dashed">
        <color indexed="48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 style="mediumDashed">
        <color indexed="48"/>
      </right>
      <top style="mediumDashed">
        <color indexed="48"/>
      </top>
      <bottom>
        <color indexed="63"/>
      </bottom>
    </border>
    <border>
      <left style="mediumDashed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56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mediumDashed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double">
        <color indexed="56"/>
      </right>
      <top style="hair">
        <color indexed="41"/>
      </top>
      <bottom>
        <color indexed="63"/>
      </bottom>
    </border>
    <border>
      <left style="double">
        <color indexed="56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double">
        <color indexed="56"/>
      </right>
      <top>
        <color indexed="63"/>
      </top>
      <bottom style="hair">
        <color indexed="41"/>
      </bottom>
    </border>
    <border>
      <left style="double">
        <color indexed="56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dotted">
        <color indexed="56"/>
      </bottom>
    </border>
    <border>
      <left style="hair">
        <color indexed="15"/>
      </left>
      <right style="double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hair">
        <color indexed="48"/>
      </left>
      <right style="hair">
        <color indexed="48"/>
      </right>
      <top>
        <color indexed="63"/>
      </top>
      <bottom style="thick">
        <color indexed="48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 style="dotted">
        <color indexed="56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48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48"/>
      </left>
      <right style="hair">
        <color indexed="48"/>
      </right>
      <top style="thick">
        <color indexed="48"/>
      </top>
      <bottom style="thick">
        <color indexed="48"/>
      </bottom>
    </border>
    <border>
      <left style="hair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 style="hair">
        <color indexed="48"/>
      </bottom>
    </border>
    <border>
      <left style="thick">
        <color indexed="48"/>
      </left>
      <right>
        <color indexed="63"/>
      </right>
      <top style="hair">
        <color indexed="48"/>
      </top>
      <bottom>
        <color indexed="63"/>
      </bottom>
    </border>
    <border>
      <left style="thick">
        <color indexed="48"/>
      </left>
      <right>
        <color indexed="63"/>
      </right>
      <top style="hair">
        <color indexed="57"/>
      </top>
      <bottom style="hair">
        <color indexed="57"/>
      </bottom>
    </border>
    <border>
      <left style="thick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 style="thick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indexed="56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56"/>
      </right>
      <top style="thin">
        <color indexed="12"/>
      </top>
      <bottom>
        <color indexed="63"/>
      </bottom>
    </border>
    <border>
      <left style="thin">
        <color indexed="56"/>
      </left>
      <right style="thick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ck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hair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mediumDashed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n">
        <color indexed="56"/>
      </left>
      <right>
        <color indexed="63"/>
      </right>
      <top style="thin">
        <color indexed="56"/>
      </top>
      <bottom style="thick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hair">
        <color indexed="48"/>
      </right>
      <top style="thick">
        <color indexed="48"/>
      </top>
      <bottom style="thin">
        <color indexed="48"/>
      </bottom>
    </border>
    <border>
      <left style="thick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18"/>
      </left>
      <right style="thick">
        <color indexed="18"/>
      </right>
      <top style="thin">
        <color indexed="18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56"/>
      </left>
      <right style="double">
        <color indexed="56"/>
      </right>
      <top>
        <color indexed="63"/>
      </top>
      <bottom>
        <color indexed="63"/>
      </bottom>
    </border>
    <border>
      <left style="mediumDashed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56"/>
      </left>
      <right style="thick">
        <color indexed="56"/>
      </right>
      <top style="thick">
        <color indexed="56"/>
      </top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dashed"/>
    </border>
    <border>
      <left style="thick"/>
      <right style="thick"/>
      <top style="dashed"/>
      <bottom style="dashed"/>
    </border>
    <border>
      <left style="thick"/>
      <right style="thick"/>
      <top style="dashed"/>
      <bottom style="thick"/>
    </border>
    <border>
      <left style="thick"/>
      <right style="thick"/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ck"/>
      <top style="dotted"/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>
        <color indexed="63"/>
      </right>
      <top style="thick"/>
      <bottom style="dotted"/>
    </border>
    <border>
      <left style="thick"/>
      <right style="thick"/>
      <top style="dotted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thick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medium">
        <color indexed="56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12"/>
      </left>
      <right style="thin">
        <color indexed="12"/>
      </right>
      <top style="thick">
        <color indexed="56"/>
      </top>
      <bottom style="thin">
        <color indexed="12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thick">
        <color indexed="48"/>
      </right>
      <top style="dashed">
        <color indexed="48"/>
      </top>
      <bottom>
        <color indexed="63"/>
      </bottom>
    </border>
    <border>
      <left style="thick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dashed">
        <color indexed="48"/>
      </right>
      <top style="hair">
        <color indexed="48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hair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 style="thick">
        <color indexed="48"/>
      </right>
      <top style="hair">
        <color indexed="48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medium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dashed">
        <color indexed="48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thick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ck">
        <color indexed="56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thick">
        <color indexed="56"/>
      </left>
      <right style="medium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n">
        <color indexed="12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thick">
        <color indexed="18"/>
      </left>
      <right style="thin">
        <color indexed="56"/>
      </right>
      <top style="thick">
        <color indexed="18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ck">
        <color indexed="18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ck">
        <color indexed="56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medium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medium"/>
      <right/>
      <top style="double"/>
      <bottom/>
    </border>
    <border>
      <left/>
      <right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medium">
        <color indexed="12"/>
      </left>
      <right/>
      <top style="thick">
        <color indexed="12"/>
      </top>
      <bottom/>
    </border>
    <border>
      <left/>
      <right/>
      <top style="thick">
        <color indexed="12"/>
      </top>
      <bottom/>
    </border>
    <border>
      <left style="thin"/>
      <right style="thin">
        <color indexed="12"/>
      </right>
      <top style="thick">
        <color indexed="12"/>
      </top>
      <bottom/>
    </border>
    <border>
      <left style="thin">
        <color indexed="12"/>
      </left>
      <right/>
      <top style="thick">
        <color indexed="12"/>
      </top>
      <bottom/>
    </border>
    <border>
      <left/>
      <right style="thick">
        <color indexed="12"/>
      </right>
      <top style="thick">
        <color indexed="12"/>
      </top>
      <bottom/>
    </border>
    <border>
      <left style="medium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/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 style="hair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hair">
        <color indexed="12"/>
      </left>
      <right style="hair">
        <color indexed="12"/>
      </right>
      <top style="hair">
        <color indexed="12"/>
      </top>
      <bottom/>
    </border>
    <border>
      <left style="hair">
        <color indexed="12"/>
      </left>
      <right style="hair">
        <color indexed="12"/>
      </right>
      <top/>
      <bottom/>
    </border>
    <border>
      <left style="thin">
        <color indexed="12"/>
      </left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/>
      <top/>
      <bottom style="thick">
        <color indexed="12"/>
      </bottom>
    </border>
    <border>
      <left style="hair">
        <color indexed="12"/>
      </left>
      <right style="hair">
        <color indexed="12"/>
      </right>
      <top/>
      <bottom style="thick">
        <color indexed="12"/>
      </bottom>
    </border>
    <border>
      <left/>
      <right/>
      <top/>
      <bottom style="thick">
        <color indexed="12"/>
      </bottom>
    </border>
    <border>
      <left/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ck">
        <color indexed="12"/>
      </right>
      <top/>
      <bottom style="thick">
        <color indexed="12"/>
      </bottom>
    </border>
    <border>
      <left style="medium">
        <color indexed="12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12"/>
      </right>
      <top style="hair">
        <color indexed="48"/>
      </top>
      <bottom style="hair">
        <color indexed="48"/>
      </bottom>
    </border>
    <border>
      <left style="thin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hair">
        <color indexed="48"/>
      </left>
      <right/>
      <top style="hair">
        <color indexed="48"/>
      </top>
      <bottom style="hair">
        <color indexed="4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/>
      <top/>
      <bottom/>
    </border>
    <border>
      <left/>
      <right/>
      <top style="medium">
        <color indexed="12"/>
      </top>
      <bottom/>
    </border>
    <border>
      <left style="medium">
        <color indexed="18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indexed="18"/>
      </left>
      <right/>
      <top style="thick">
        <color indexed="18"/>
      </top>
      <bottom style="thick">
        <color indexed="18"/>
      </bottom>
    </border>
    <border>
      <left>
        <color indexed="63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medium">
        <color indexed="18"/>
      </right>
      <top style="thick">
        <color indexed="18"/>
      </top>
      <bottom>
        <color indexed="63"/>
      </bottom>
    </border>
    <border>
      <left/>
      <right style="thin">
        <color indexed="12"/>
      </right>
      <top style="thick">
        <color indexed="12"/>
      </top>
      <bottom/>
    </border>
    <border>
      <left/>
      <right style="thin"/>
      <top style="thick">
        <color indexed="12"/>
      </top>
      <bottom/>
    </border>
    <border>
      <left/>
      <right style="thin"/>
      <top/>
      <bottom/>
    </border>
    <border>
      <left style="thin"/>
      <right/>
      <top/>
      <bottom style="hair">
        <color indexed="12"/>
      </bottom>
    </border>
    <border>
      <left/>
      <right style="thin"/>
      <top/>
      <bottom style="hair">
        <color indexed="12"/>
      </bottom>
    </border>
    <border>
      <left/>
      <right style="thin">
        <color indexed="12"/>
      </right>
      <top style="hair">
        <color indexed="48"/>
      </top>
      <bottom style="hair">
        <color indexed="48"/>
      </bottom>
    </border>
    <border>
      <left/>
      <right/>
      <top style="thick">
        <color indexed="18"/>
      </top>
      <bottom style="thick">
        <color indexed="18"/>
      </bottom>
    </border>
    <border>
      <left/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dashed">
        <color indexed="48"/>
      </bottom>
    </border>
    <border>
      <left>
        <color indexed="63"/>
      </left>
      <right style="dashed">
        <color indexed="48"/>
      </right>
      <top style="dashed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medium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5" borderId="0" applyNumberFormat="0" applyBorder="0" applyAlignment="0" applyProtection="0"/>
    <xf numFmtId="0" fontId="100" fillId="8" borderId="0" applyNumberFormat="0" applyBorder="0" applyAlignment="0" applyProtection="0"/>
    <xf numFmtId="0" fontId="100" fillId="11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5" borderId="0" applyNumberFormat="0" applyBorder="0" applyAlignment="0" applyProtection="0"/>
    <xf numFmtId="0" fontId="121" fillId="8" borderId="0" applyNumberFormat="0" applyBorder="0" applyAlignment="0" applyProtection="0"/>
    <xf numFmtId="0" fontId="12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22" fillId="12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9" borderId="0" applyNumberFormat="0" applyBorder="0" applyAlignment="0" applyProtection="0"/>
    <xf numFmtId="0" fontId="102" fillId="3" borderId="0" applyNumberFormat="0" applyBorder="0" applyAlignment="0" applyProtection="0"/>
    <xf numFmtId="0" fontId="103" fillId="20" borderId="1" applyNumberFormat="0" applyAlignment="0" applyProtection="0"/>
    <xf numFmtId="0" fontId="10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6" fillId="4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7" borderId="1" applyNumberFormat="0" applyAlignment="0" applyProtection="0"/>
    <xf numFmtId="0" fontId="112" fillId="0" borderId="6" applyNumberFormat="0" applyFill="0" applyAlignment="0" applyProtection="0"/>
    <xf numFmtId="0" fontId="1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0" fontId="124" fillId="20" borderId="8" applyNumberFormat="0" applyAlignment="0" applyProtection="0"/>
    <xf numFmtId="0" fontId="125" fillId="7" borderId="1" applyNumberFormat="0" applyAlignment="0" applyProtection="0"/>
    <xf numFmtId="0" fontId="17" fillId="0" borderId="0" applyNumberFormat="0" applyFill="0" applyBorder="0" applyAlignment="0" applyProtection="0"/>
    <xf numFmtId="0" fontId="123" fillId="0" borderId="9" applyNumberFormat="0" applyFill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9" borderId="0" applyNumberFormat="0" applyBorder="0" applyAlignment="0" applyProtection="0"/>
    <xf numFmtId="0" fontId="126" fillId="4" borderId="0" applyNumberFormat="0" applyBorder="0" applyAlignment="0" applyProtection="0"/>
    <xf numFmtId="0" fontId="127" fillId="20" borderId="1" applyNumberFormat="0" applyAlignment="0" applyProtection="0"/>
    <xf numFmtId="0" fontId="128" fillId="21" borderId="2" applyNumberFormat="0" applyAlignment="0" applyProtection="0"/>
    <xf numFmtId="0" fontId="129" fillId="0" borderId="6" applyNumberFormat="0" applyFill="0" applyAlignment="0" applyProtection="0"/>
    <xf numFmtId="0" fontId="130" fillId="3" borderId="0" applyNumberFormat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22" borderId="0" applyNumberFormat="0" applyBorder="0" applyAlignment="0" applyProtection="0"/>
    <xf numFmtId="0" fontId="0" fillId="23" borderId="7" applyNumberFormat="0" applyFon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</cellStyleXfs>
  <cellXfs count="133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Continuous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40" fillId="0" borderId="0" xfId="0" applyNumberFormat="1" applyFont="1" applyFill="1" applyBorder="1" applyAlignment="1">
      <alignment horizontal="centerContinuous"/>
    </xf>
    <xf numFmtId="0" fontId="41" fillId="0" borderId="0" xfId="0" applyFont="1" applyFill="1" applyBorder="1" applyAlignment="1">
      <alignment horizontal="centerContinuous"/>
    </xf>
    <xf numFmtId="0" fontId="37" fillId="0" borderId="0" xfId="0" applyFont="1" applyAlignment="1">
      <alignment horizontal="center"/>
    </xf>
    <xf numFmtId="0" fontId="30" fillId="22" borderId="23" xfId="0" applyFont="1" applyFill="1" applyBorder="1" applyAlignment="1">
      <alignment horizontal="center"/>
    </xf>
    <xf numFmtId="0" fontId="31" fillId="22" borderId="24" xfId="0" applyFont="1" applyFill="1" applyBorder="1" applyAlignment="1">
      <alignment/>
    </xf>
    <xf numFmtId="0" fontId="31" fillId="22" borderId="25" xfId="0" applyFont="1" applyFill="1" applyBorder="1" applyAlignment="1">
      <alignment/>
    </xf>
    <xf numFmtId="0" fontId="33" fillId="22" borderId="24" xfId="0" applyFont="1" applyFill="1" applyBorder="1" applyAlignment="1">
      <alignment horizontal="centerContinuous"/>
    </xf>
    <xf numFmtId="0" fontId="27" fillId="22" borderId="26" xfId="0" applyFont="1" applyFill="1" applyBorder="1" applyAlignment="1">
      <alignment horizontal="centerContinuous"/>
    </xf>
    <xf numFmtId="0" fontId="42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0" fillId="22" borderId="27" xfId="0" applyFont="1" applyFill="1" applyBorder="1" applyAlignment="1">
      <alignment horizontal="center"/>
    </xf>
    <xf numFmtId="0" fontId="32" fillId="22" borderId="28" xfId="0" applyFont="1" applyFill="1" applyBorder="1" applyAlignment="1">
      <alignment/>
    </xf>
    <xf numFmtId="0" fontId="43" fillId="22" borderId="28" xfId="0" applyFont="1" applyFill="1" applyBorder="1" applyAlignment="1">
      <alignment horizontal="center"/>
    </xf>
    <xf numFmtId="0" fontId="43" fillId="22" borderId="29" xfId="0" applyFont="1" applyFill="1" applyBorder="1" applyAlignment="1">
      <alignment horizontal="center"/>
    </xf>
    <xf numFmtId="0" fontId="31" fillId="22" borderId="30" xfId="0" applyFont="1" applyFill="1" applyBorder="1" applyAlignment="1">
      <alignment/>
    </xf>
    <xf numFmtId="0" fontId="43" fillId="22" borderId="30" xfId="0" applyFont="1" applyFill="1" applyBorder="1" applyAlignment="1">
      <alignment horizontal="center"/>
    </xf>
    <xf numFmtId="0" fontId="43" fillId="22" borderId="31" xfId="0" applyFont="1" applyFill="1" applyBorder="1" applyAlignment="1">
      <alignment horizontal="center"/>
    </xf>
    <xf numFmtId="0" fontId="42" fillId="22" borderId="28" xfId="0" applyFont="1" applyFill="1" applyBorder="1" applyAlignment="1">
      <alignment horizontal="center"/>
    </xf>
    <xf numFmtId="0" fontId="42" fillId="22" borderId="2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4" fillId="0" borderId="33" xfId="0" applyFont="1" applyFill="1" applyBorder="1" applyAlignment="1">
      <alignment horizontal="center"/>
    </xf>
    <xf numFmtId="0" fontId="33" fillId="0" borderId="0" xfId="0" applyFont="1" applyAlignment="1">
      <alignment horizontal="centerContinuous"/>
    </xf>
    <xf numFmtId="0" fontId="4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23" fillId="0" borderId="34" xfId="0" applyFont="1" applyBorder="1" applyAlignment="1">
      <alignment/>
    </xf>
    <xf numFmtId="0" fontId="12" fillId="0" borderId="35" xfId="0" applyFont="1" applyBorder="1" applyAlignment="1">
      <alignment horizontal="centerContinuous"/>
    </xf>
    <xf numFmtId="0" fontId="23" fillId="0" borderId="36" xfId="0" applyFont="1" applyBorder="1" applyAlignment="1">
      <alignment/>
    </xf>
    <xf numFmtId="0" fontId="46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12" fillId="0" borderId="37" xfId="0" applyFont="1" applyBorder="1" applyAlignment="1">
      <alignment horizontal="centerContinuous"/>
    </xf>
    <xf numFmtId="0" fontId="12" fillId="0" borderId="38" xfId="0" applyFont="1" applyBorder="1" applyAlignment="1">
      <alignment horizontal="centerContinuous"/>
    </xf>
    <xf numFmtId="0" fontId="23" fillId="0" borderId="39" xfId="0" applyFont="1" applyBorder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38" xfId="0" applyFont="1" applyBorder="1" applyAlignment="1">
      <alignment horizontal="centerContinuous"/>
    </xf>
    <xf numFmtId="0" fontId="11" fillId="0" borderId="38" xfId="0" applyFont="1" applyBorder="1" applyAlignment="1">
      <alignment horizontal="centerContinuous"/>
    </xf>
    <xf numFmtId="0" fontId="23" fillId="0" borderId="0" xfId="0" applyFont="1" applyFill="1" applyAlignment="1">
      <alignment horizontal="center"/>
    </xf>
    <xf numFmtId="0" fontId="47" fillId="0" borderId="0" xfId="0" applyFont="1" applyAlignment="1">
      <alignment/>
    </xf>
    <xf numFmtId="0" fontId="23" fillId="0" borderId="0" xfId="0" applyFont="1" applyBorder="1" applyAlignment="1">
      <alignment/>
    </xf>
    <xf numFmtId="0" fontId="3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0" fillId="0" borderId="40" xfId="0" applyFont="1" applyBorder="1" applyAlignment="1">
      <alignment/>
    </xf>
    <xf numFmtId="0" fontId="60" fillId="0" borderId="0" xfId="0" applyNumberFormat="1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0" fontId="60" fillId="0" borderId="0" xfId="0" applyFont="1" applyAlignment="1">
      <alignment/>
    </xf>
    <xf numFmtId="0" fontId="61" fillId="0" borderId="41" xfId="0" applyFont="1" applyBorder="1" applyAlignment="1">
      <alignment horizontal="centerContinuous"/>
    </xf>
    <xf numFmtId="0" fontId="60" fillId="0" borderId="42" xfId="0" applyFont="1" applyBorder="1" applyAlignment="1">
      <alignment/>
    </xf>
    <xf numFmtId="0" fontId="62" fillId="22" borderId="43" xfId="0" applyFont="1" applyFill="1" applyBorder="1" applyAlignment="1">
      <alignment/>
    </xf>
    <xf numFmtId="0" fontId="60" fillId="0" borderId="0" xfId="0" applyFont="1" applyFill="1" applyAlignment="1">
      <alignment/>
    </xf>
    <xf numFmtId="0" fontId="62" fillId="22" borderId="44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2" fillId="22" borderId="45" xfId="0" applyFont="1" applyFill="1" applyBorder="1" applyAlignment="1">
      <alignment/>
    </xf>
    <xf numFmtId="0" fontId="62" fillId="22" borderId="45" xfId="0" applyFont="1" applyFill="1" applyBorder="1" applyAlignment="1">
      <alignment horizontal="centerContinuous"/>
    </xf>
    <xf numFmtId="0" fontId="61" fillId="22" borderId="45" xfId="0" applyFont="1" applyFill="1" applyBorder="1" applyAlignment="1">
      <alignment horizontal="centerContinuous"/>
    </xf>
    <xf numFmtId="0" fontId="62" fillId="22" borderId="46" xfId="0" applyFont="1" applyFill="1" applyBorder="1" applyAlignment="1">
      <alignment/>
    </xf>
    <xf numFmtId="0" fontId="62" fillId="22" borderId="0" xfId="0" applyFont="1" applyFill="1" applyBorder="1" applyAlignment="1">
      <alignment horizontal="centerContinuous"/>
    </xf>
    <xf numFmtId="0" fontId="62" fillId="22" borderId="0" xfId="0" applyFont="1" applyFill="1" applyBorder="1" applyAlignment="1">
      <alignment horizontal="centerContinuous" vertical="justify" wrapText="1"/>
    </xf>
    <xf numFmtId="0" fontId="62" fillId="22" borderId="0" xfId="0" applyFont="1" applyFill="1" applyBorder="1" applyAlignment="1">
      <alignment horizontal="centerContinuous" vertical="justify"/>
    </xf>
    <xf numFmtId="0" fontId="61" fillId="22" borderId="0" xfId="0" applyFont="1" applyFill="1" applyBorder="1" applyAlignment="1">
      <alignment horizontal="centerContinuous"/>
    </xf>
    <xf numFmtId="0" fontId="62" fillId="22" borderId="47" xfId="0" applyFont="1" applyFill="1" applyBorder="1" applyAlignment="1">
      <alignment/>
    </xf>
    <xf numFmtId="0" fontId="61" fillId="22" borderId="48" xfId="0" applyFont="1" applyFill="1" applyBorder="1" applyAlignment="1">
      <alignment horizontal="center"/>
    </xf>
    <xf numFmtId="0" fontId="61" fillId="22" borderId="49" xfId="0" applyFont="1" applyFill="1" applyBorder="1" applyAlignment="1">
      <alignment horizontal="center"/>
    </xf>
    <xf numFmtId="0" fontId="62" fillId="22" borderId="49" xfId="0" applyFont="1" applyFill="1" applyBorder="1" applyAlignment="1">
      <alignment horizontal="center"/>
    </xf>
    <xf numFmtId="0" fontId="62" fillId="22" borderId="50" xfId="0" applyFont="1" applyFill="1" applyBorder="1" applyAlignment="1">
      <alignment horizontal="center"/>
    </xf>
    <xf numFmtId="0" fontId="61" fillId="22" borderId="51" xfId="0" applyFont="1" applyFill="1" applyBorder="1" applyAlignment="1">
      <alignment horizontal="center"/>
    </xf>
    <xf numFmtId="0" fontId="61" fillId="22" borderId="52" xfId="0" applyFont="1" applyFill="1" applyBorder="1" applyAlignment="1">
      <alignment horizontal="center"/>
    </xf>
    <xf numFmtId="0" fontId="61" fillId="22" borderId="53" xfId="0" applyFont="1" applyFill="1" applyBorder="1" applyAlignment="1">
      <alignment horizontal="center"/>
    </xf>
    <xf numFmtId="0" fontId="62" fillId="22" borderId="54" xfId="0" applyFont="1" applyFill="1" applyBorder="1" applyAlignment="1">
      <alignment horizontal="center"/>
    </xf>
    <xf numFmtId="0" fontId="62" fillId="22" borderId="55" xfId="0" applyFont="1" applyFill="1" applyBorder="1" applyAlignment="1">
      <alignment horizontal="center"/>
    </xf>
    <xf numFmtId="0" fontId="62" fillId="22" borderId="56" xfId="0" applyFont="1" applyFill="1" applyBorder="1" applyAlignment="1">
      <alignment horizontal="center"/>
    </xf>
    <xf numFmtId="0" fontId="62" fillId="22" borderId="57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55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69" fillId="0" borderId="0" xfId="0" applyFont="1" applyAlignment="1">
      <alignment/>
    </xf>
    <xf numFmtId="0" fontId="14" fillId="0" borderId="3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justify"/>
    </xf>
    <xf numFmtId="0" fontId="72" fillId="24" borderId="0" xfId="0" applyFont="1" applyFill="1" applyBorder="1" applyAlignment="1">
      <alignment vertical="justify"/>
    </xf>
    <xf numFmtId="0" fontId="73" fillId="24" borderId="0" xfId="0" applyFont="1" applyFill="1" applyBorder="1" applyAlignment="1">
      <alignment vertical="justify"/>
    </xf>
    <xf numFmtId="0" fontId="44" fillId="0" borderId="0" xfId="0" applyFont="1" applyAlignment="1">
      <alignment vertical="center"/>
    </xf>
    <xf numFmtId="0" fontId="34" fillId="0" borderId="33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left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60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32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79" fillId="0" borderId="6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34" fillId="0" borderId="30" xfId="0" applyFont="1" applyFill="1" applyBorder="1" applyAlignment="1">
      <alignment horizontal="center"/>
    </xf>
    <xf numFmtId="0" fontId="63" fillId="22" borderId="55" xfId="0" applyFont="1" applyFill="1" applyBorder="1" applyAlignment="1">
      <alignment horizontal="center"/>
    </xf>
    <xf numFmtId="0" fontId="64" fillId="22" borderId="55" xfId="0" applyFont="1" applyFill="1" applyBorder="1" applyAlignment="1">
      <alignment horizontal="center"/>
    </xf>
    <xf numFmtId="0" fontId="63" fillId="22" borderId="62" xfId="0" applyFont="1" applyFill="1" applyBorder="1" applyAlignment="1">
      <alignment horizontal="center"/>
    </xf>
    <xf numFmtId="0" fontId="62" fillId="22" borderId="62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25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36" fillId="0" borderId="63" xfId="0" applyFont="1" applyFill="1" applyBorder="1" applyAlignment="1">
      <alignment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9" fontId="60" fillId="0" borderId="0" xfId="99" applyFont="1" applyAlignment="1">
      <alignment vertical="center"/>
    </xf>
    <xf numFmtId="0" fontId="23" fillId="0" borderId="0" xfId="0" applyFont="1" applyAlignment="1">
      <alignment vertical="justify"/>
    </xf>
    <xf numFmtId="0" fontId="14" fillId="0" borderId="0" xfId="0" applyFont="1" applyFill="1" applyBorder="1" applyAlignment="1">
      <alignment horizontal="center" vertical="center"/>
    </xf>
    <xf numFmtId="0" fontId="82" fillId="26" borderId="66" xfId="0" applyFont="1" applyFill="1" applyBorder="1" applyAlignment="1">
      <alignment horizontal="center" vertical="center"/>
    </xf>
    <xf numFmtId="0" fontId="83" fillId="26" borderId="67" xfId="0" applyFont="1" applyFill="1" applyBorder="1" applyAlignment="1">
      <alignment horizontal="center" vertical="center"/>
    </xf>
    <xf numFmtId="0" fontId="83" fillId="26" borderId="68" xfId="0" applyFont="1" applyFill="1" applyBorder="1" applyAlignment="1">
      <alignment horizontal="center" vertical="center"/>
    </xf>
    <xf numFmtId="0" fontId="83" fillId="26" borderId="69" xfId="0" applyFont="1" applyFill="1" applyBorder="1" applyAlignment="1">
      <alignment horizontal="center" vertical="center"/>
    </xf>
    <xf numFmtId="0" fontId="82" fillId="0" borderId="70" xfId="0" applyFont="1" applyBorder="1" applyAlignment="1">
      <alignment horizontal="left" vertical="center"/>
    </xf>
    <xf numFmtId="0" fontId="83" fillId="0" borderId="71" xfId="0" applyFont="1" applyBorder="1" applyAlignment="1">
      <alignment horizontal="right" vertical="center"/>
    </xf>
    <xf numFmtId="0" fontId="83" fillId="0" borderId="7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11" fillId="22" borderId="73" xfId="0" applyFont="1" applyFill="1" applyBorder="1" applyAlignment="1">
      <alignment/>
    </xf>
    <xf numFmtId="0" fontId="45" fillId="22" borderId="74" xfId="0" applyFont="1" applyFill="1" applyBorder="1" applyAlignment="1">
      <alignment horizontal="center"/>
    </xf>
    <xf numFmtId="0" fontId="11" fillId="22" borderId="74" xfId="0" applyFont="1" applyFill="1" applyBorder="1" applyAlignment="1">
      <alignment/>
    </xf>
    <xf numFmtId="0" fontId="11" fillId="22" borderId="74" xfId="0" applyFont="1" applyFill="1" applyBorder="1" applyAlignment="1">
      <alignment horizontal="center"/>
    </xf>
    <xf numFmtId="0" fontId="22" fillId="22" borderId="74" xfId="0" applyFont="1" applyFill="1" applyBorder="1" applyAlignment="1">
      <alignment horizontal="center"/>
    </xf>
    <xf numFmtId="0" fontId="22" fillId="22" borderId="75" xfId="0" applyFont="1" applyFill="1" applyBorder="1" applyAlignment="1">
      <alignment horizontal="center"/>
    </xf>
    <xf numFmtId="0" fontId="11" fillId="22" borderId="75" xfId="0" applyFont="1" applyFill="1" applyBorder="1" applyAlignment="1">
      <alignment horizontal="center"/>
    </xf>
    <xf numFmtId="0" fontId="45" fillId="22" borderId="76" xfId="0" applyFont="1" applyFill="1" applyBorder="1" applyAlignment="1">
      <alignment horizontal="centerContinuous"/>
    </xf>
    <xf numFmtId="0" fontId="22" fillId="22" borderId="76" xfId="0" applyFont="1" applyFill="1" applyBorder="1" applyAlignment="1">
      <alignment horizontal="centerContinuous"/>
    </xf>
    <xf numFmtId="0" fontId="45" fillId="22" borderId="76" xfId="0" applyFont="1" applyFill="1" applyBorder="1" applyAlignment="1">
      <alignment horizontal="center"/>
    </xf>
    <xf numFmtId="0" fontId="45" fillId="22" borderId="76" xfId="0" applyFont="1" applyFill="1" applyBorder="1" applyAlignment="1">
      <alignment horizontal="centerContinuous" vertical="justify" wrapText="1"/>
    </xf>
    <xf numFmtId="0" fontId="22" fillId="22" borderId="76" xfId="0" applyFont="1" applyFill="1" applyBorder="1" applyAlignment="1">
      <alignment/>
    </xf>
    <xf numFmtId="0" fontId="45" fillId="22" borderId="77" xfId="0" applyFont="1" applyFill="1" applyBorder="1" applyAlignment="1">
      <alignment horizontal="center"/>
    </xf>
    <xf numFmtId="0" fontId="14" fillId="22" borderId="76" xfId="0" applyFont="1" applyFill="1" applyBorder="1" applyAlignment="1">
      <alignment horizontal="center"/>
    </xf>
    <xf numFmtId="0" fontId="22" fillId="22" borderId="76" xfId="0" applyFont="1" applyFill="1" applyBorder="1" applyAlignment="1">
      <alignment horizontal="center"/>
    </xf>
    <xf numFmtId="0" fontId="22" fillId="22" borderId="77" xfId="0" applyFont="1" applyFill="1" applyBorder="1" applyAlignment="1">
      <alignment horizontal="center"/>
    </xf>
    <xf numFmtId="0" fontId="22" fillId="22" borderId="78" xfId="0" applyFont="1" applyFill="1" applyBorder="1" applyAlignment="1">
      <alignment horizontal="center"/>
    </xf>
    <xf numFmtId="0" fontId="22" fillId="22" borderId="79" xfId="0" applyFont="1" applyFill="1" applyBorder="1" applyAlignment="1">
      <alignment horizontal="center"/>
    </xf>
    <xf numFmtId="0" fontId="22" fillId="22" borderId="80" xfId="0" applyFont="1" applyFill="1" applyBorder="1" applyAlignment="1">
      <alignment/>
    </xf>
    <xf numFmtId="0" fontId="22" fillId="22" borderId="80" xfId="0" applyFont="1" applyFill="1" applyBorder="1" applyAlignment="1">
      <alignment horizontal="centerContinuous"/>
    </xf>
    <xf numFmtId="0" fontId="45" fillId="22" borderId="80" xfId="0" applyFont="1" applyFill="1" applyBorder="1" applyAlignment="1">
      <alignment horizontal="centerContinuous"/>
    </xf>
    <xf numFmtId="0" fontId="45" fillId="22" borderId="81" xfId="0" applyFont="1" applyFill="1" applyBorder="1" applyAlignment="1">
      <alignment horizontal="centerContinuous"/>
    </xf>
    <xf numFmtId="0" fontId="11" fillId="22" borderId="82" xfId="0" applyFont="1" applyFill="1" applyBorder="1" applyAlignment="1">
      <alignment horizontal="centerContinuous"/>
    </xf>
    <xf numFmtId="0" fontId="22" fillId="22" borderId="82" xfId="0" applyFont="1" applyFill="1" applyBorder="1" applyAlignment="1">
      <alignment horizontal="centerContinuous"/>
    </xf>
    <xf numFmtId="0" fontId="45" fillId="22" borderId="82" xfId="0" applyFont="1" applyFill="1" applyBorder="1" applyAlignment="1">
      <alignment horizontal="centerContinuous"/>
    </xf>
    <xf numFmtId="0" fontId="22" fillId="22" borderId="83" xfId="0" applyFont="1" applyFill="1" applyBorder="1" applyAlignment="1">
      <alignment/>
    </xf>
    <xf numFmtId="0" fontId="11" fillId="22" borderId="80" xfId="0" applyFont="1" applyFill="1" applyBorder="1" applyAlignment="1">
      <alignment/>
    </xf>
    <xf numFmtId="0" fontId="11" fillId="22" borderId="82" xfId="0" applyFont="1" applyFill="1" applyBorder="1" applyAlignment="1">
      <alignment horizontal="centerContinuous" vertical="justify" wrapText="1"/>
    </xf>
    <xf numFmtId="0" fontId="14" fillId="0" borderId="84" xfId="0" applyFont="1" applyBorder="1" applyAlignment="1">
      <alignment horizontal="center" vertical="center"/>
    </xf>
    <xf numFmtId="0" fontId="14" fillId="0" borderId="84" xfId="0" applyFont="1" applyFill="1" applyBorder="1" applyAlignment="1">
      <alignment horizontal="center"/>
    </xf>
    <xf numFmtId="0" fontId="22" fillId="22" borderId="85" xfId="0" applyFont="1" applyFill="1" applyBorder="1" applyAlignment="1">
      <alignment/>
    </xf>
    <xf numFmtId="0" fontId="45" fillId="22" borderId="85" xfId="0" applyFont="1" applyFill="1" applyBorder="1" applyAlignment="1">
      <alignment horizontal="center"/>
    </xf>
    <xf numFmtId="0" fontId="22" fillId="22" borderId="85" xfId="0" applyFont="1" applyFill="1" applyBorder="1" applyAlignment="1">
      <alignment horizontal="center"/>
    </xf>
    <xf numFmtId="0" fontId="22" fillId="22" borderId="86" xfId="0" applyFont="1" applyFill="1" applyBorder="1" applyAlignment="1">
      <alignment horizontal="center"/>
    </xf>
    <xf numFmtId="0" fontId="11" fillId="22" borderId="87" xfId="0" applyFont="1" applyFill="1" applyBorder="1" applyAlignment="1">
      <alignment/>
    </xf>
    <xf numFmtId="0" fontId="45" fillId="22" borderId="77" xfId="0" applyFont="1" applyFill="1" applyBorder="1" applyAlignment="1">
      <alignment horizontal="centerContinuous"/>
    </xf>
    <xf numFmtId="0" fontId="22" fillId="22" borderId="88" xfId="0" applyFont="1" applyFill="1" applyBorder="1" applyAlignment="1">
      <alignment horizontal="centerContinuous"/>
    </xf>
    <xf numFmtId="0" fontId="45" fillId="22" borderId="89" xfId="0" applyFont="1" applyFill="1" applyBorder="1" applyAlignment="1">
      <alignment horizontal="center"/>
    </xf>
    <xf numFmtId="0" fontId="22" fillId="22" borderId="89" xfId="0" applyFont="1" applyFill="1" applyBorder="1" applyAlignment="1">
      <alignment horizontal="center"/>
    </xf>
    <xf numFmtId="0" fontId="22" fillId="22" borderId="90" xfId="0" applyFont="1" applyFill="1" applyBorder="1" applyAlignment="1">
      <alignment horizontal="center"/>
    </xf>
    <xf numFmtId="0" fontId="14" fillId="22" borderId="91" xfId="0" applyFont="1" applyFill="1" applyBorder="1" applyAlignment="1">
      <alignment horizontal="left"/>
    </xf>
    <xf numFmtId="0" fontId="45" fillId="22" borderId="91" xfId="0" applyFont="1" applyFill="1" applyBorder="1" applyAlignment="1">
      <alignment horizontal="center"/>
    </xf>
    <xf numFmtId="0" fontId="14" fillId="22" borderId="91" xfId="0" applyFont="1" applyFill="1" applyBorder="1" applyAlignment="1">
      <alignment horizontal="center"/>
    </xf>
    <xf numFmtId="0" fontId="22" fillId="22" borderId="92" xfId="0" applyFont="1" applyFill="1" applyBorder="1" applyAlignment="1">
      <alignment horizontal="center"/>
    </xf>
    <xf numFmtId="0" fontId="14" fillId="22" borderId="93" xfId="0" applyFont="1" applyFill="1" applyBorder="1" applyAlignment="1">
      <alignment horizontal="left"/>
    </xf>
    <xf numFmtId="0" fontId="11" fillId="22" borderId="89" xfId="0" applyFont="1" applyFill="1" applyBorder="1" applyAlignment="1">
      <alignment horizontal="center"/>
    </xf>
    <xf numFmtId="0" fontId="45" fillId="22" borderId="94" xfId="0" applyFont="1" applyFill="1" applyBorder="1" applyAlignment="1">
      <alignment horizontal="centerContinuous"/>
    </xf>
    <xf numFmtId="0" fontId="11" fillId="22" borderId="88" xfId="0" applyFont="1" applyFill="1" applyBorder="1" applyAlignment="1">
      <alignment horizontal="centerContinuous"/>
    </xf>
    <xf numFmtId="0" fontId="14" fillId="22" borderId="89" xfId="0" applyFont="1" applyFill="1" applyBorder="1" applyAlignment="1">
      <alignment horizontal="center"/>
    </xf>
    <xf numFmtId="0" fontId="22" fillId="22" borderId="91" xfId="0" applyFont="1" applyFill="1" applyBorder="1" applyAlignment="1">
      <alignment horizontal="center"/>
    </xf>
    <xf numFmtId="0" fontId="22" fillId="22" borderId="93" xfId="0" applyFont="1" applyFill="1" applyBorder="1" applyAlignment="1">
      <alignment horizontal="center"/>
    </xf>
    <xf numFmtId="0" fontId="14" fillId="0" borderId="95" xfId="0" applyFont="1" applyFill="1" applyBorder="1" applyAlignment="1">
      <alignment horizontal="center"/>
    </xf>
    <xf numFmtId="0" fontId="45" fillId="22" borderId="89" xfId="0" applyFont="1" applyFill="1" applyBorder="1" applyAlignment="1">
      <alignment horizontal="centerContinuous" vertical="justify"/>
    </xf>
    <xf numFmtId="0" fontId="14" fillId="22" borderId="96" xfId="0" applyFont="1" applyFill="1" applyBorder="1" applyAlignment="1">
      <alignment horizontal="centerContinuous" vertical="justify"/>
    </xf>
    <xf numFmtId="0" fontId="14" fillId="0" borderId="83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107" xfId="0" applyFont="1" applyFill="1" applyBorder="1" applyAlignment="1">
      <alignment horizontal="center"/>
    </xf>
    <xf numFmtId="0" fontId="14" fillId="0" borderId="103" xfId="0" applyFont="1" applyFill="1" applyBorder="1" applyAlignment="1">
      <alignment horizontal="center"/>
    </xf>
    <xf numFmtId="0" fontId="14" fillId="0" borderId="104" xfId="0" applyFont="1" applyFill="1" applyBorder="1" applyAlignment="1">
      <alignment horizontal="center"/>
    </xf>
    <xf numFmtId="0" fontId="14" fillId="0" borderId="105" xfId="0" applyFont="1" applyFill="1" applyBorder="1" applyAlignment="1">
      <alignment horizontal="center"/>
    </xf>
    <xf numFmtId="0" fontId="14" fillId="0" borderId="108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14" fillId="0" borderId="109" xfId="0" applyFont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0" fontId="14" fillId="0" borderId="110" xfId="0" applyFont="1" applyFill="1" applyBorder="1" applyAlignment="1">
      <alignment horizontal="center"/>
    </xf>
    <xf numFmtId="0" fontId="14" fillId="0" borderId="1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113" xfId="0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45" fillId="22" borderId="117" xfId="0" applyFont="1" applyFill="1" applyBorder="1" applyAlignment="1">
      <alignment horizontal="centerContinuous"/>
    </xf>
    <xf numFmtId="0" fontId="45" fillId="22" borderId="96" xfId="0" applyFont="1" applyFill="1" applyBorder="1" applyAlignment="1">
      <alignment horizontal="centerContinuous"/>
    </xf>
    <xf numFmtId="0" fontId="46" fillId="0" borderId="0" xfId="0" applyFont="1" applyFill="1" applyBorder="1" applyAlignment="1">
      <alignment horizontal="left" vertical="center"/>
    </xf>
    <xf numFmtId="0" fontId="34" fillId="0" borderId="118" xfId="0" applyFont="1" applyFill="1" applyBorder="1" applyAlignment="1">
      <alignment horizontal="center"/>
    </xf>
    <xf numFmtId="0" fontId="34" fillId="0" borderId="119" xfId="0" applyFont="1" applyFill="1" applyBorder="1" applyAlignment="1">
      <alignment horizontal="center"/>
    </xf>
    <xf numFmtId="0" fontId="44" fillId="0" borderId="120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/>
    </xf>
    <xf numFmtId="0" fontId="34" fillId="0" borderId="122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/>
    </xf>
    <xf numFmtId="0" fontId="34" fillId="0" borderId="120" xfId="0" applyFont="1" applyFill="1" applyBorder="1" applyAlignment="1">
      <alignment horizontal="center"/>
    </xf>
    <xf numFmtId="0" fontId="34" fillId="0" borderId="124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 vertical="center"/>
    </xf>
    <xf numFmtId="0" fontId="35" fillId="0" borderId="122" xfId="0" applyFont="1" applyFill="1" applyBorder="1" applyAlignment="1">
      <alignment horizontal="center" vertical="center"/>
    </xf>
    <xf numFmtId="0" fontId="35" fillId="0" borderId="123" xfId="0" applyFont="1" applyFill="1" applyBorder="1" applyAlignment="1">
      <alignment horizontal="center"/>
    </xf>
    <xf numFmtId="0" fontId="35" fillId="0" borderId="124" xfId="0" applyFont="1" applyFill="1" applyBorder="1" applyAlignment="1">
      <alignment horizontal="center"/>
    </xf>
    <xf numFmtId="0" fontId="35" fillId="0" borderId="120" xfId="0" applyFont="1" applyFill="1" applyBorder="1" applyAlignment="1">
      <alignment horizontal="center"/>
    </xf>
    <xf numFmtId="0" fontId="34" fillId="0" borderId="32" xfId="0" applyFont="1" applyFill="1" applyBorder="1" applyAlignment="1">
      <alignment/>
    </xf>
    <xf numFmtId="0" fontId="44" fillId="0" borderId="12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4" fillId="0" borderId="125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/>
    </xf>
    <xf numFmtId="0" fontId="34" fillId="0" borderId="127" xfId="0" applyFont="1" applyFill="1" applyBorder="1" applyAlignment="1">
      <alignment horizontal="center"/>
    </xf>
    <xf numFmtId="0" fontId="14" fillId="0" borderId="127" xfId="0" applyFont="1" applyFill="1" applyBorder="1" applyAlignment="1">
      <alignment horizontal="center"/>
    </xf>
    <xf numFmtId="0" fontId="14" fillId="0" borderId="127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/>
    </xf>
    <xf numFmtId="0" fontId="31" fillId="22" borderId="43" xfId="0" applyFont="1" applyFill="1" applyBorder="1" applyAlignment="1">
      <alignment horizontal="centerContinuous"/>
    </xf>
    <xf numFmtId="0" fontId="31" fillId="22" borderId="45" xfId="0" applyFont="1" applyFill="1" applyBorder="1" applyAlignment="1">
      <alignment horizontal="centerContinuous"/>
    </xf>
    <xf numFmtId="0" fontId="32" fillId="22" borderId="129" xfId="0" applyFont="1" applyFill="1" applyBorder="1" applyAlignment="1">
      <alignment horizontal="center"/>
    </xf>
    <xf numFmtId="0" fontId="31" fillId="22" borderId="130" xfId="0" applyFont="1" applyFill="1" applyBorder="1" applyAlignment="1">
      <alignment horizontal="center"/>
    </xf>
    <xf numFmtId="0" fontId="32" fillId="22" borderId="130" xfId="0" applyFont="1" applyFill="1" applyBorder="1" applyAlignment="1">
      <alignment horizontal="center"/>
    </xf>
    <xf numFmtId="0" fontId="36" fillId="22" borderId="45" xfId="0" applyFont="1" applyFill="1" applyBorder="1" applyAlignment="1">
      <alignment horizontal="centerContinuous"/>
    </xf>
    <xf numFmtId="0" fontId="31" fillId="22" borderId="47" xfId="0" applyFont="1" applyFill="1" applyBorder="1" applyAlignment="1">
      <alignment horizontal="center"/>
    </xf>
    <xf numFmtId="0" fontId="31" fillId="22" borderId="131" xfId="0" applyFont="1" applyFill="1" applyBorder="1" applyAlignment="1">
      <alignment horizontal="centerContinuous"/>
    </xf>
    <xf numFmtId="0" fontId="31" fillId="22" borderId="129" xfId="0" applyFont="1" applyFill="1" applyBorder="1" applyAlignment="1">
      <alignment horizontal="center"/>
    </xf>
    <xf numFmtId="0" fontId="85" fillId="22" borderId="28" xfId="0" applyFont="1" applyFill="1" applyBorder="1" applyAlignment="1">
      <alignment/>
    </xf>
    <xf numFmtId="0" fontId="86" fillId="22" borderId="132" xfId="0" applyFont="1" applyFill="1" applyBorder="1" applyAlignment="1">
      <alignment horizontal="center"/>
    </xf>
    <xf numFmtId="0" fontId="85" fillId="22" borderId="129" xfId="0" applyFont="1" applyFill="1" applyBorder="1" applyAlignment="1">
      <alignment horizontal="center"/>
    </xf>
    <xf numFmtId="0" fontId="85" fillId="22" borderId="130" xfId="0" applyFont="1" applyFill="1" applyBorder="1" applyAlignment="1">
      <alignment horizontal="center"/>
    </xf>
    <xf numFmtId="0" fontId="14" fillId="0" borderId="1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20" fillId="0" borderId="84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20" fillId="0" borderId="134" xfId="0" applyFont="1" applyBorder="1" applyAlignment="1">
      <alignment horizontal="center"/>
    </xf>
    <xf numFmtId="0" fontId="81" fillId="0" borderId="32" xfId="0" applyFont="1" applyFill="1" applyBorder="1" applyAlignment="1">
      <alignment horizontal="center"/>
    </xf>
    <xf numFmtId="0" fontId="81" fillId="0" borderId="32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44" fillId="0" borderId="135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justify"/>
    </xf>
    <xf numFmtId="0" fontId="81" fillId="0" borderId="32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81" fillId="0" borderId="136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28" fillId="0" borderId="137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14" fillId="0" borderId="138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44" fillId="0" borderId="139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justify"/>
    </xf>
    <xf numFmtId="0" fontId="14" fillId="0" borderId="59" xfId="0" applyFont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14" fillId="0" borderId="140" xfId="0" applyFont="1" applyFill="1" applyBorder="1" applyAlignment="1">
      <alignment horizontal="center" vertical="center"/>
    </xf>
    <xf numFmtId="0" fontId="14" fillId="0" borderId="141" xfId="0" applyFont="1" applyFill="1" applyBorder="1" applyAlignment="1">
      <alignment horizontal="center" vertical="center"/>
    </xf>
    <xf numFmtId="0" fontId="34" fillId="0" borderId="142" xfId="0" applyFont="1" applyFill="1" applyBorder="1" applyAlignment="1">
      <alignment horizontal="center" vertical="center"/>
    </xf>
    <xf numFmtId="0" fontId="14" fillId="0" borderId="142" xfId="0" applyFont="1" applyBorder="1" applyAlignment="1">
      <alignment horizontal="center" vertical="justify"/>
    </xf>
    <xf numFmtId="0" fontId="14" fillId="0" borderId="142" xfId="0" applyFont="1" applyFill="1" applyBorder="1" applyAlignment="1">
      <alignment horizontal="center"/>
    </xf>
    <xf numFmtId="0" fontId="14" fillId="0" borderId="142" xfId="0" applyFont="1" applyBorder="1" applyAlignment="1">
      <alignment horizontal="center"/>
    </xf>
    <xf numFmtId="0" fontId="14" fillId="0" borderId="142" xfId="0" applyFont="1" applyFill="1" applyBorder="1" applyAlignment="1">
      <alignment horizontal="center" vertical="center"/>
    </xf>
    <xf numFmtId="0" fontId="14" fillId="0" borderId="143" xfId="0" applyFont="1" applyFill="1" applyBorder="1" applyAlignment="1">
      <alignment horizontal="center" vertical="center"/>
    </xf>
    <xf numFmtId="0" fontId="14" fillId="0" borderId="144" xfId="0" applyFont="1" applyFill="1" applyBorder="1" applyAlignment="1">
      <alignment horizontal="center" vertical="center"/>
    </xf>
    <xf numFmtId="0" fontId="34" fillId="0" borderId="145" xfId="0" applyFont="1" applyFill="1" applyBorder="1" applyAlignment="1">
      <alignment horizontal="center" vertical="center"/>
    </xf>
    <xf numFmtId="0" fontId="34" fillId="0" borderId="145" xfId="0" applyFont="1" applyBorder="1" applyAlignment="1">
      <alignment horizontal="center" vertical="center"/>
    </xf>
    <xf numFmtId="0" fontId="34" fillId="0" borderId="145" xfId="0" applyFont="1" applyFill="1" applyBorder="1" applyAlignment="1">
      <alignment horizontal="center"/>
    </xf>
    <xf numFmtId="0" fontId="34" fillId="0" borderId="145" xfId="0" applyFont="1" applyBorder="1" applyAlignment="1">
      <alignment horizontal="center"/>
    </xf>
    <xf numFmtId="0" fontId="14" fillId="0" borderId="145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44" fillId="0" borderId="138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justify"/>
    </xf>
    <xf numFmtId="0" fontId="34" fillId="0" borderId="58" xfId="0" applyFont="1" applyFill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14" fillId="0" borderId="58" xfId="0" applyFont="1" applyFill="1" applyBorder="1" applyAlignment="1">
      <alignment horizontal="center" vertical="center"/>
    </xf>
    <xf numFmtId="0" fontId="81" fillId="0" borderId="147" xfId="0" applyFont="1" applyFill="1" applyBorder="1" applyAlignment="1">
      <alignment horizontal="center" vertical="center"/>
    </xf>
    <xf numFmtId="0" fontId="31" fillId="22" borderId="121" xfId="0" applyFont="1" applyFill="1" applyBorder="1" applyAlignment="1">
      <alignment/>
    </xf>
    <xf numFmtId="0" fontId="32" fillId="22" borderId="121" xfId="0" applyFont="1" applyFill="1" applyBorder="1" applyAlignment="1">
      <alignment horizontal="center"/>
    </xf>
    <xf numFmtId="0" fontId="34" fillId="22" borderId="121" xfId="0" applyFont="1" applyFill="1" applyBorder="1" applyAlignment="1">
      <alignment horizontal="center"/>
    </xf>
    <xf numFmtId="0" fontId="14" fillId="0" borderId="121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 vertical="center"/>
    </xf>
    <xf numFmtId="0" fontId="14" fillId="0" borderId="121" xfId="0" applyFont="1" applyBorder="1" applyAlignment="1">
      <alignment horizontal="center" vertical="justify"/>
    </xf>
    <xf numFmtId="0" fontId="34" fillId="0" borderId="121" xfId="0" applyFont="1" applyFill="1" applyBorder="1" applyAlignment="1">
      <alignment horizontal="center"/>
    </xf>
    <xf numFmtId="0" fontId="34" fillId="0" borderId="121" xfId="0" applyFont="1" applyBorder="1" applyAlignment="1">
      <alignment horizontal="center"/>
    </xf>
    <xf numFmtId="17" fontId="14" fillId="0" borderId="121" xfId="0" applyNumberFormat="1" applyFont="1" applyFill="1" applyBorder="1" applyAlignment="1">
      <alignment horizontal="center" vertical="center"/>
    </xf>
    <xf numFmtId="0" fontId="86" fillId="22" borderId="148" xfId="0" applyFont="1" applyFill="1" applyBorder="1" applyAlignment="1">
      <alignment horizontal="center"/>
    </xf>
    <xf numFmtId="0" fontId="85" fillId="22" borderId="149" xfId="0" applyFont="1" applyFill="1" applyBorder="1" applyAlignment="1">
      <alignment/>
    </xf>
    <xf numFmtId="0" fontId="42" fillId="22" borderId="149" xfId="0" applyFont="1" applyFill="1" applyBorder="1" applyAlignment="1">
      <alignment horizontal="center"/>
    </xf>
    <xf numFmtId="0" fontId="42" fillId="22" borderId="150" xfId="0" applyFont="1" applyFill="1" applyBorder="1" applyAlignment="1">
      <alignment/>
    </xf>
    <xf numFmtId="0" fontId="44" fillId="0" borderId="12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4" fillId="0" borderId="121" xfId="0" applyFont="1" applyBorder="1" applyAlignment="1">
      <alignment horizontal="center"/>
    </xf>
    <xf numFmtId="0" fontId="81" fillId="0" borderId="1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5" borderId="32" xfId="0" applyFont="1" applyFill="1" applyBorder="1" applyAlignment="1">
      <alignment horizontal="center"/>
    </xf>
    <xf numFmtId="0" fontId="14" fillId="22" borderId="57" xfId="0" applyFont="1" applyFill="1" applyBorder="1" applyAlignment="1">
      <alignment horizontal="center"/>
    </xf>
    <xf numFmtId="0" fontId="14" fillId="0" borderId="151" xfId="0" applyFont="1" applyFill="1" applyBorder="1" applyAlignment="1">
      <alignment horizontal="center" vertical="center"/>
    </xf>
    <xf numFmtId="0" fontId="14" fillId="0" borderId="152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/>
    </xf>
    <xf numFmtId="0" fontId="14" fillId="0" borderId="120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/>
    </xf>
    <xf numFmtId="0" fontId="14" fillId="0" borderId="153" xfId="0" applyFont="1" applyBorder="1" applyAlignment="1">
      <alignment horizontal="center"/>
    </xf>
    <xf numFmtId="0" fontId="14" fillId="0" borderId="15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20" fillId="0" borderId="98" xfId="0" applyFont="1" applyFill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20" fillId="0" borderId="99" xfId="0" applyFont="1" applyFill="1" applyBorder="1" applyAlignment="1">
      <alignment horizontal="center"/>
    </xf>
    <xf numFmtId="0" fontId="20" fillId="0" borderId="104" xfId="0" applyFont="1" applyFill="1" applyBorder="1" applyAlignment="1">
      <alignment horizontal="center" vertical="center"/>
    </xf>
    <xf numFmtId="0" fontId="20" fillId="0" borderId="104" xfId="0" applyFont="1" applyBorder="1" applyAlignment="1">
      <alignment horizontal="center"/>
    </xf>
    <xf numFmtId="0" fontId="12" fillId="22" borderId="74" xfId="0" applyFont="1" applyFill="1" applyBorder="1" applyAlignment="1">
      <alignment horizontal="center"/>
    </xf>
    <xf numFmtId="0" fontId="11" fillId="22" borderId="99" xfId="0" applyFont="1" applyFill="1" applyBorder="1" applyAlignment="1">
      <alignment horizontal="centerContinuous"/>
    </xf>
    <xf numFmtId="0" fontId="53" fillId="22" borderId="80" xfId="0" applyFont="1" applyFill="1" applyBorder="1" applyAlignment="1">
      <alignment horizontal="centerContinuous"/>
    </xf>
    <xf numFmtId="0" fontId="11" fillId="22" borderId="73" xfId="0" applyFont="1" applyFill="1" applyBorder="1" applyAlignment="1">
      <alignment horizontal="center"/>
    </xf>
    <xf numFmtId="0" fontId="53" fillId="22" borderId="74" xfId="0" applyFont="1" applyFill="1" applyBorder="1" applyAlignment="1">
      <alignment horizontal="center"/>
    </xf>
    <xf numFmtId="0" fontId="20" fillId="0" borderId="104" xfId="0" applyFont="1" applyFill="1" applyBorder="1" applyAlignment="1">
      <alignment horizontal="center"/>
    </xf>
    <xf numFmtId="0" fontId="11" fillId="22" borderId="155" xfId="0" applyFont="1" applyFill="1" applyBorder="1" applyAlignment="1">
      <alignment/>
    </xf>
    <xf numFmtId="0" fontId="53" fillId="22" borderId="156" xfId="0" applyFont="1" applyFill="1" applyBorder="1" applyAlignment="1">
      <alignment/>
    </xf>
    <xf numFmtId="0" fontId="53" fillId="22" borderId="157" xfId="0" applyFont="1" applyFill="1" applyBorder="1" applyAlignment="1">
      <alignment horizontal="right"/>
    </xf>
    <xf numFmtId="0" fontId="53" fillId="22" borderId="93" xfId="0" applyFont="1" applyFill="1" applyBorder="1" applyAlignment="1">
      <alignment horizontal="center"/>
    </xf>
    <xf numFmtId="0" fontId="20" fillId="0" borderId="101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58" xfId="0" applyFont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53" fillId="22" borderId="159" xfId="0" applyFont="1" applyFill="1" applyBorder="1" applyAlignment="1">
      <alignment horizontal="center"/>
    </xf>
    <xf numFmtId="0" fontId="11" fillId="22" borderId="160" xfId="0" applyFont="1" applyFill="1" applyBorder="1" applyAlignment="1">
      <alignment horizontal="center"/>
    </xf>
    <xf numFmtId="0" fontId="11" fillId="22" borderId="161" xfId="0" applyFont="1" applyFill="1" applyBorder="1" applyAlignment="1">
      <alignment horizontal="center"/>
    </xf>
    <xf numFmtId="0" fontId="53" fillId="22" borderId="81" xfId="0" applyFont="1" applyFill="1" applyBorder="1" applyAlignment="1">
      <alignment horizontal="center"/>
    </xf>
    <xf numFmtId="0" fontId="11" fillId="22" borderId="76" xfId="0" applyFont="1" applyFill="1" applyBorder="1" applyAlignment="1">
      <alignment horizontal="center"/>
    </xf>
    <xf numFmtId="0" fontId="11" fillId="22" borderId="79" xfId="0" applyFont="1" applyFill="1" applyBorder="1" applyAlignment="1">
      <alignment horizontal="center"/>
    </xf>
    <xf numFmtId="0" fontId="53" fillId="22" borderId="76" xfId="0" applyFont="1" applyFill="1" applyBorder="1" applyAlignment="1">
      <alignment horizontal="center"/>
    </xf>
    <xf numFmtId="0" fontId="53" fillId="22" borderId="162" xfId="0" applyFont="1" applyFill="1" applyBorder="1" applyAlignment="1">
      <alignment horizontal="center"/>
    </xf>
    <xf numFmtId="0" fontId="53" fillId="22" borderId="91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53" fillId="22" borderId="94" xfId="0" applyFont="1" applyFill="1" applyBorder="1" applyAlignment="1">
      <alignment horizontal="center"/>
    </xf>
    <xf numFmtId="0" fontId="53" fillId="22" borderId="77" xfId="0" applyFont="1" applyFill="1" applyBorder="1" applyAlignment="1">
      <alignment horizontal="center"/>
    </xf>
    <xf numFmtId="0" fontId="11" fillId="22" borderId="78" xfId="0" applyFont="1" applyFill="1" applyBorder="1" applyAlignment="1">
      <alignment horizontal="center"/>
    </xf>
    <xf numFmtId="0" fontId="53" fillId="22" borderId="163" xfId="0" applyFont="1" applyFill="1" applyBorder="1" applyAlignment="1">
      <alignment/>
    </xf>
    <xf numFmtId="0" fontId="81" fillId="0" borderId="164" xfId="0" applyFont="1" applyFill="1" applyBorder="1" applyAlignment="1">
      <alignment horizontal="center"/>
    </xf>
    <xf numFmtId="0" fontId="81" fillId="0" borderId="94" xfId="0" applyFont="1" applyFill="1" applyBorder="1" applyAlignment="1">
      <alignment horizontal="center"/>
    </xf>
    <xf numFmtId="0" fontId="81" fillId="0" borderId="81" xfId="0" applyFont="1" applyFill="1" applyBorder="1" applyAlignment="1">
      <alignment horizontal="center"/>
    </xf>
    <xf numFmtId="0" fontId="81" fillId="0" borderId="117" xfId="0" applyFont="1" applyFill="1" applyBorder="1" applyAlignment="1">
      <alignment horizontal="center"/>
    </xf>
    <xf numFmtId="0" fontId="81" fillId="0" borderId="93" xfId="0" applyFont="1" applyFill="1" applyBorder="1" applyAlignment="1">
      <alignment horizontal="center"/>
    </xf>
    <xf numFmtId="0" fontId="81" fillId="0" borderId="162" xfId="0" applyFont="1" applyFill="1" applyBorder="1" applyAlignment="1">
      <alignment horizontal="center"/>
    </xf>
    <xf numFmtId="0" fontId="89" fillId="22" borderId="79" xfId="0" applyFont="1" applyFill="1" applyBorder="1" applyAlignment="1">
      <alignment horizontal="center"/>
    </xf>
    <xf numFmtId="0" fontId="89" fillId="22" borderId="76" xfId="0" applyFont="1" applyFill="1" applyBorder="1" applyAlignment="1">
      <alignment horizontal="center"/>
    </xf>
    <xf numFmtId="0" fontId="11" fillId="0" borderId="114" xfId="0" applyFont="1" applyBorder="1" applyAlignment="1">
      <alignment horizontal="center"/>
    </xf>
    <xf numFmtId="0" fontId="81" fillId="0" borderId="28" xfId="0" applyFont="1" applyFill="1" applyBorder="1" applyAlignment="1">
      <alignment vertical="center"/>
    </xf>
    <xf numFmtId="0" fontId="81" fillId="0" borderId="154" xfId="0" applyFont="1" applyFill="1" applyBorder="1" applyAlignment="1">
      <alignment horizontal="center" vertical="center"/>
    </xf>
    <xf numFmtId="0" fontId="91" fillId="0" borderId="154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vertical="center"/>
    </xf>
    <xf numFmtId="0" fontId="81" fillId="0" borderId="16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4" fillId="0" borderId="121" xfId="0" applyFont="1" applyBorder="1" applyAlignment="1">
      <alignment/>
    </xf>
    <xf numFmtId="0" fontId="92" fillId="0" borderId="22" xfId="0" applyFont="1" applyBorder="1" applyAlignment="1">
      <alignment horizontal="centerContinuous"/>
    </xf>
    <xf numFmtId="0" fontId="93" fillId="0" borderId="22" xfId="0" applyFont="1" applyBorder="1" applyAlignment="1">
      <alignment horizontal="centerContinuous"/>
    </xf>
    <xf numFmtId="0" fontId="25" fillId="0" borderId="22" xfId="0" applyFont="1" applyFill="1" applyBorder="1" applyAlignment="1">
      <alignment horizontal="center"/>
    </xf>
    <xf numFmtId="0" fontId="25" fillId="0" borderId="166" xfId="0" applyNumberFormat="1" applyFont="1" applyFill="1" applyBorder="1" applyAlignment="1">
      <alignment horizontal="centerContinuous"/>
    </xf>
    <xf numFmtId="0" fontId="28" fillId="0" borderId="166" xfId="0" applyFont="1" applyBorder="1" applyAlignment="1">
      <alignment/>
    </xf>
    <xf numFmtId="0" fontId="34" fillId="22" borderId="167" xfId="0" applyFont="1" applyFill="1" applyBorder="1" applyAlignment="1">
      <alignment/>
    </xf>
    <xf numFmtId="0" fontId="34" fillId="22" borderId="168" xfId="0" applyFont="1" applyFill="1" applyBorder="1" applyAlignment="1">
      <alignment/>
    </xf>
    <xf numFmtId="0" fontId="30" fillId="22" borderId="168" xfId="0" applyFont="1" applyFill="1" applyBorder="1" applyAlignment="1">
      <alignment/>
    </xf>
    <xf numFmtId="0" fontId="34" fillId="22" borderId="120" xfId="0" applyFont="1" applyFill="1" applyBorder="1" applyAlignment="1">
      <alignment/>
    </xf>
    <xf numFmtId="0" fontId="34" fillId="22" borderId="32" xfId="0" applyFont="1" applyFill="1" applyBorder="1" applyAlignment="1">
      <alignment/>
    </xf>
    <xf numFmtId="0" fontId="30" fillId="22" borderId="32" xfId="0" applyFont="1" applyFill="1" applyBorder="1" applyAlignment="1">
      <alignment/>
    </xf>
    <xf numFmtId="0" fontId="30" fillId="22" borderId="58" xfId="0" applyFont="1" applyFill="1" applyBorder="1" applyAlignment="1">
      <alignment/>
    </xf>
    <xf numFmtId="0" fontId="30" fillId="22" borderId="142" xfId="0" applyFont="1" applyFill="1" applyBorder="1" applyAlignment="1">
      <alignment horizontal="center"/>
    </xf>
    <xf numFmtId="0" fontId="30" fillId="22" borderId="59" xfId="0" applyFont="1" applyFill="1" applyBorder="1" applyAlignment="1">
      <alignment horizontal="center"/>
    </xf>
    <xf numFmtId="0" fontId="34" fillId="22" borderId="118" xfId="0" applyFont="1" applyFill="1" applyBorder="1" applyAlignment="1">
      <alignment/>
    </xf>
    <xf numFmtId="0" fontId="34" fillId="22" borderId="169" xfId="0" applyFont="1" applyFill="1" applyBorder="1" applyAlignment="1">
      <alignment/>
    </xf>
    <xf numFmtId="0" fontId="30" fillId="22" borderId="120" xfId="0" applyFont="1" applyFill="1" applyBorder="1" applyAlignment="1">
      <alignment horizontal="center"/>
    </xf>
    <xf numFmtId="0" fontId="30" fillId="22" borderId="32" xfId="0" applyFont="1" applyFill="1" applyBorder="1" applyAlignment="1">
      <alignment horizontal="center"/>
    </xf>
    <xf numFmtId="0" fontId="30" fillId="22" borderId="58" xfId="0" applyFont="1" applyFill="1" applyBorder="1" applyAlignment="1">
      <alignment horizontal="center"/>
    </xf>
    <xf numFmtId="0" fontId="34" fillId="22" borderId="142" xfId="0" applyFont="1" applyFill="1" applyBorder="1" applyAlignment="1">
      <alignment horizontal="center"/>
    </xf>
    <xf numFmtId="0" fontId="34" fillId="22" borderId="59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4" fillId="22" borderId="154" xfId="0" applyFont="1" applyFill="1" applyBorder="1" applyAlignment="1">
      <alignment horizontal="center"/>
    </xf>
    <xf numFmtId="0" fontId="34" fillId="22" borderId="136" xfId="0" applyFont="1" applyFill="1" applyBorder="1" applyAlignment="1">
      <alignment horizontal="center"/>
    </xf>
    <xf numFmtId="0" fontId="34" fillId="22" borderId="147" xfId="0" applyFont="1" applyFill="1" applyBorder="1" applyAlignment="1">
      <alignment horizontal="center"/>
    </xf>
    <xf numFmtId="0" fontId="34" fillId="22" borderId="143" xfId="0" applyFont="1" applyFill="1" applyBorder="1" applyAlignment="1">
      <alignment horizontal="center"/>
    </xf>
    <xf numFmtId="0" fontId="34" fillId="22" borderId="14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justify"/>
    </xf>
    <xf numFmtId="0" fontId="35" fillId="0" borderId="0" xfId="0" applyFont="1" applyBorder="1" applyAlignment="1">
      <alignment/>
    </xf>
    <xf numFmtId="0" fontId="44" fillId="25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0" fillId="0" borderId="170" xfId="0" applyFont="1" applyBorder="1" applyAlignment="1">
      <alignment horizontal="center"/>
    </xf>
    <xf numFmtId="0" fontId="20" fillId="0" borderId="171" xfId="0" applyFont="1" applyBorder="1" applyAlignment="1">
      <alignment horizontal="center"/>
    </xf>
    <xf numFmtId="0" fontId="20" fillId="0" borderId="17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8" fillId="0" borderId="173" xfId="0" applyFont="1" applyBorder="1" applyAlignment="1">
      <alignment/>
    </xf>
    <xf numFmtId="0" fontId="28" fillId="0" borderId="174" xfId="0" applyFont="1" applyBorder="1" applyAlignment="1">
      <alignment/>
    </xf>
    <xf numFmtId="0" fontId="14" fillId="0" borderId="175" xfId="0" applyFont="1" applyFill="1" applyBorder="1" applyAlignment="1">
      <alignment horizontal="center" vertical="center"/>
    </xf>
    <xf numFmtId="0" fontId="33" fillId="0" borderId="176" xfId="0" applyFont="1" applyBorder="1" applyAlignment="1">
      <alignment horizontal="center"/>
    </xf>
    <xf numFmtId="0" fontId="33" fillId="0" borderId="177" xfId="0" applyFont="1" applyBorder="1" applyAlignment="1">
      <alignment horizontal="center"/>
    </xf>
    <xf numFmtId="0" fontId="33" fillId="0" borderId="121" xfId="0" applyFont="1" applyBorder="1" applyAlignment="1">
      <alignment horizontal="center"/>
    </xf>
    <xf numFmtId="0" fontId="31" fillId="22" borderId="178" xfId="0" applyFont="1" applyFill="1" applyBorder="1" applyAlignment="1">
      <alignment horizontal="center"/>
    </xf>
    <xf numFmtId="0" fontId="35" fillId="0" borderId="177" xfId="0" applyFont="1" applyFill="1" applyBorder="1" applyAlignment="1">
      <alignment horizontal="center"/>
    </xf>
    <xf numFmtId="0" fontId="31" fillId="0" borderId="121" xfId="0" applyFont="1" applyFill="1" applyBorder="1" applyAlignment="1">
      <alignment horizontal="center"/>
    </xf>
    <xf numFmtId="0" fontId="31" fillId="0" borderId="121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60" fillId="0" borderId="21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61" fillId="0" borderId="22" xfId="0" applyFont="1" applyBorder="1" applyAlignment="1">
      <alignment horizontal="right"/>
    </xf>
    <xf numFmtId="0" fontId="61" fillId="0" borderId="179" xfId="0" applyFont="1" applyBorder="1" applyAlignment="1">
      <alignment horizontal="left"/>
    </xf>
    <xf numFmtId="0" fontId="61" fillId="0" borderId="41" xfId="0" applyFont="1" applyBorder="1" applyAlignment="1">
      <alignment horizontal="left"/>
    </xf>
    <xf numFmtId="0" fontId="30" fillId="0" borderId="41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88" fillId="0" borderId="180" xfId="0" applyFont="1" applyFill="1" applyBorder="1" applyAlignment="1">
      <alignment horizontal="center" vertical="center"/>
    </xf>
    <xf numFmtId="0" fontId="88" fillId="0" borderId="181" xfId="0" applyFont="1" applyFill="1" applyBorder="1" applyAlignment="1">
      <alignment horizontal="center" vertical="center"/>
    </xf>
    <xf numFmtId="0" fontId="88" fillId="0" borderId="182" xfId="0" applyFont="1" applyFill="1" applyBorder="1" applyAlignment="1">
      <alignment horizontal="center" vertical="center"/>
    </xf>
    <xf numFmtId="0" fontId="94" fillId="0" borderId="0" xfId="0" applyFont="1" applyAlignment="1">
      <alignment horizontal="left"/>
    </xf>
    <xf numFmtId="0" fontId="82" fillId="0" borderId="112" xfId="0" applyFont="1" applyBorder="1" applyAlignment="1">
      <alignment horizontal="left" vertical="center"/>
    </xf>
    <xf numFmtId="0" fontId="83" fillId="0" borderId="72" xfId="0" applyFont="1" applyBorder="1" applyAlignment="1">
      <alignment horizontal="right" vertical="center"/>
    </xf>
    <xf numFmtId="0" fontId="48" fillId="0" borderId="72" xfId="0" applyFont="1" applyBorder="1" applyAlignment="1">
      <alignment horizontal="center"/>
    </xf>
    <xf numFmtId="0" fontId="95" fillId="0" borderId="0" xfId="0" applyFont="1" applyAlignment="1">
      <alignment horizontal="right"/>
    </xf>
    <xf numFmtId="0" fontId="96" fillId="0" borderId="72" xfId="0" applyFont="1" applyBorder="1" applyAlignment="1">
      <alignment horizontal="center" vertical="center"/>
    </xf>
    <xf numFmtId="0" fontId="0" fillId="0" borderId="0" xfId="0" applyFont="1" applyAlignment="1">
      <alignment/>
    </xf>
    <xf numFmtId="17" fontId="83" fillId="0" borderId="72" xfId="0" applyNumberFormat="1" applyFont="1" applyBorder="1" applyAlignment="1">
      <alignment horizontal="center" vertical="center"/>
    </xf>
    <xf numFmtId="0" fontId="21" fillId="0" borderId="114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72" xfId="0" applyFont="1" applyBorder="1" applyAlignment="1">
      <alignment horizontal="center"/>
    </xf>
    <xf numFmtId="0" fontId="231" fillId="0" borderId="0" xfId="0" applyFont="1" applyFill="1" applyBorder="1" applyAlignment="1">
      <alignment vertical="center"/>
    </xf>
    <xf numFmtId="0" fontId="36" fillId="0" borderId="0" xfId="0" applyFont="1" applyBorder="1" applyAlignment="1">
      <alignment/>
    </xf>
    <xf numFmtId="0" fontId="35" fillId="0" borderId="183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139" fillId="0" borderId="0" xfId="0" applyFont="1" applyAlignment="1">
      <alignment/>
    </xf>
    <xf numFmtId="0" fontId="94" fillId="4" borderId="184" xfId="0" applyFont="1" applyFill="1" applyBorder="1" applyAlignment="1">
      <alignment/>
    </xf>
    <xf numFmtId="0" fontId="94" fillId="0" borderId="0" xfId="0" applyFont="1" applyAlignment="1">
      <alignment/>
    </xf>
    <xf numFmtId="0" fontId="94" fillId="4" borderId="177" xfId="0" applyFont="1" applyFill="1" applyBorder="1" applyAlignment="1">
      <alignment/>
    </xf>
    <xf numFmtId="0" fontId="94" fillId="4" borderId="0" xfId="0" applyFont="1" applyFill="1" applyAlignment="1">
      <alignment/>
    </xf>
    <xf numFmtId="0" fontId="232" fillId="0" borderId="0" xfId="0" applyFont="1" applyAlignment="1">
      <alignment horizontal="centerContinuous" wrapText="1"/>
    </xf>
    <xf numFmtId="0" fontId="233" fillId="0" borderId="0" xfId="0" applyFont="1" applyAlignment="1">
      <alignment horizontal="centerContinuous" wrapText="1"/>
    </xf>
    <xf numFmtId="0" fontId="234" fillId="0" borderId="0" xfId="0" applyFont="1" applyAlignment="1">
      <alignment horizontal="centerContinuous" wrapText="1"/>
    </xf>
    <xf numFmtId="0" fontId="14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9" fontId="88" fillId="27" borderId="0" xfId="0" applyNumberFormat="1" applyFont="1" applyFill="1" applyBorder="1" applyAlignment="1">
      <alignment horizontal="center" vertical="center"/>
    </xf>
    <xf numFmtId="0" fontId="144" fillId="0" borderId="185" xfId="0" applyFont="1" applyFill="1" applyBorder="1" applyAlignment="1">
      <alignment horizontal="centerContinuous"/>
    </xf>
    <xf numFmtId="0" fontId="144" fillId="22" borderId="185" xfId="0" applyFont="1" applyFill="1" applyBorder="1" applyAlignment="1">
      <alignment horizontal="centerContinuous"/>
    </xf>
    <xf numFmtId="0" fontId="151" fillId="0" borderId="0" xfId="0" applyFont="1" applyAlignment="1">
      <alignment horizontal="centerContinuous" wrapText="1"/>
    </xf>
    <xf numFmtId="0" fontId="235" fillId="0" borderId="0" xfId="95" applyFont="1">
      <alignment/>
      <protection/>
    </xf>
    <xf numFmtId="0" fontId="230" fillId="0" borderId="0" xfId="95">
      <alignment/>
      <protection/>
    </xf>
    <xf numFmtId="0" fontId="236" fillId="0" borderId="0" xfId="95" applyFont="1" applyBorder="1" applyAlignment="1">
      <alignment horizontal="left"/>
      <protection/>
    </xf>
    <xf numFmtId="0" fontId="237" fillId="0" borderId="0" xfId="95" applyFont="1">
      <alignment/>
      <protection/>
    </xf>
    <xf numFmtId="0" fontId="238" fillId="0" borderId="0" xfId="95" applyFont="1">
      <alignment/>
      <protection/>
    </xf>
    <xf numFmtId="0" fontId="239" fillId="0" borderId="0" xfId="95" applyFont="1" applyBorder="1" applyAlignment="1">
      <alignment horizontal="left"/>
      <protection/>
    </xf>
    <xf numFmtId="0" fontId="240" fillId="0" borderId="0" xfId="95" applyFont="1">
      <alignment/>
      <protection/>
    </xf>
    <xf numFmtId="0" fontId="241" fillId="0" borderId="0" xfId="95" applyFont="1">
      <alignment/>
      <protection/>
    </xf>
    <xf numFmtId="0" fontId="242" fillId="0" borderId="0" xfId="95" applyFont="1">
      <alignment/>
      <protection/>
    </xf>
    <xf numFmtId="0" fontId="243" fillId="28" borderId="121" xfId="95" applyFont="1" applyFill="1" applyBorder="1" applyAlignment="1">
      <alignment horizontal="center"/>
      <protection/>
    </xf>
    <xf numFmtId="0" fontId="244" fillId="29" borderId="121" xfId="95" applyFont="1" applyFill="1" applyBorder="1" applyAlignment="1">
      <alignment horizontal="center"/>
      <protection/>
    </xf>
    <xf numFmtId="0" fontId="244" fillId="30" borderId="121" xfId="95" applyFont="1" applyFill="1" applyBorder="1" applyAlignment="1">
      <alignment horizontal="center"/>
      <protection/>
    </xf>
    <xf numFmtId="0" fontId="245" fillId="0" borderId="0" xfId="95" applyFont="1" applyAlignment="1">
      <alignment wrapText="1"/>
      <protection/>
    </xf>
    <xf numFmtId="0" fontId="243" fillId="28" borderId="186" xfId="95" applyFont="1" applyFill="1" applyBorder="1" applyAlignment="1">
      <alignment horizontal="center"/>
      <protection/>
    </xf>
    <xf numFmtId="0" fontId="88" fillId="31" borderId="185" xfId="0" applyFont="1" applyFill="1" applyBorder="1" applyAlignment="1">
      <alignment horizontal="center" vertical="center"/>
    </xf>
    <xf numFmtId="0" fontId="88" fillId="32" borderId="185" xfId="0" applyFont="1" applyFill="1" applyBorder="1" applyAlignment="1">
      <alignment horizontal="center" vertical="center"/>
    </xf>
    <xf numFmtId="0" fontId="88" fillId="33" borderId="185" xfId="0" applyFont="1" applyFill="1" applyBorder="1" applyAlignment="1">
      <alignment horizontal="center" vertical="center"/>
    </xf>
    <xf numFmtId="0" fontId="88" fillId="34" borderId="185" xfId="0" applyFont="1" applyFill="1" applyBorder="1" applyAlignment="1">
      <alignment horizontal="center" vertical="center"/>
    </xf>
    <xf numFmtId="1" fontId="88" fillId="35" borderId="185" xfId="0" applyNumberFormat="1" applyFont="1" applyFill="1" applyBorder="1" applyAlignment="1">
      <alignment horizontal="center" vertical="center"/>
    </xf>
    <xf numFmtId="9" fontId="88" fillId="36" borderId="185" xfId="0" applyNumberFormat="1" applyFont="1" applyFill="1" applyBorder="1" applyAlignment="1">
      <alignment horizontal="center" vertical="center"/>
    </xf>
    <xf numFmtId="0" fontId="143" fillId="37" borderId="185" xfId="0" applyFont="1" applyFill="1" applyBorder="1" applyAlignment="1">
      <alignment horizontal="left" vertical="center"/>
    </xf>
    <xf numFmtId="0" fontId="143" fillId="37" borderId="185" xfId="0" applyFont="1" applyFill="1" applyBorder="1" applyAlignment="1">
      <alignment vertical="center"/>
    </xf>
    <xf numFmtId="0" fontId="143" fillId="37" borderId="185" xfId="0" applyFont="1" applyFill="1" applyBorder="1" applyAlignment="1">
      <alignment horizontal="right" vertical="center"/>
    </xf>
    <xf numFmtId="0" fontId="148" fillId="37" borderId="185" xfId="0" applyFont="1" applyFill="1" applyBorder="1" applyAlignment="1">
      <alignment vertical="center"/>
    </xf>
    <xf numFmtId="0" fontId="143" fillId="38" borderId="185" xfId="0" applyFont="1" applyFill="1" applyBorder="1" applyAlignment="1">
      <alignment horizontal="right" vertical="center"/>
    </xf>
    <xf numFmtId="0" fontId="148" fillId="37" borderId="185" xfId="0" applyFont="1" applyFill="1" applyBorder="1" applyAlignment="1">
      <alignment horizontal="right" vertical="center"/>
    </xf>
    <xf numFmtId="0" fontId="142" fillId="37" borderId="185" xfId="0" applyFont="1" applyFill="1" applyBorder="1" applyAlignment="1">
      <alignment horizontal="left" vertical="center"/>
    </xf>
    <xf numFmtId="0" fontId="145" fillId="37" borderId="185" xfId="0" applyFont="1" applyFill="1" applyBorder="1" applyAlignment="1">
      <alignment horizontal="left" vertical="center"/>
    </xf>
    <xf numFmtId="0" fontId="145" fillId="37" borderId="187" xfId="0" applyFont="1" applyFill="1" applyBorder="1" applyAlignment="1">
      <alignment horizontal="left" vertical="center"/>
    </xf>
    <xf numFmtId="0" fontId="145" fillId="37" borderId="188" xfId="0" applyFont="1" applyFill="1" applyBorder="1" applyAlignment="1">
      <alignment horizontal="left" vertical="center"/>
    </xf>
    <xf numFmtId="0" fontId="90" fillId="37" borderId="185" xfId="0" applyFont="1" applyFill="1" applyBorder="1" applyAlignment="1">
      <alignment horizontal="left" vertical="center"/>
    </xf>
    <xf numFmtId="0" fontId="150" fillId="37" borderId="185" xfId="0" applyFont="1" applyFill="1" applyBorder="1" applyAlignment="1">
      <alignment horizontal="left" vertical="center"/>
    </xf>
    <xf numFmtId="9" fontId="88" fillId="36" borderId="189" xfId="0" applyNumberFormat="1" applyFont="1" applyFill="1" applyBorder="1" applyAlignment="1">
      <alignment horizontal="center" vertical="center"/>
    </xf>
    <xf numFmtId="1" fontId="88" fillId="35" borderId="189" xfId="0" applyNumberFormat="1" applyFont="1" applyFill="1" applyBorder="1" applyAlignment="1">
      <alignment horizontal="center" vertical="center"/>
    </xf>
    <xf numFmtId="0" fontId="143" fillId="38" borderId="189" xfId="0" applyFont="1" applyFill="1" applyBorder="1" applyAlignment="1">
      <alignment horizontal="left" vertical="center"/>
    </xf>
    <xf numFmtId="0" fontId="143" fillId="38" borderId="189" xfId="0" applyFont="1" applyFill="1" applyBorder="1" applyAlignment="1">
      <alignment vertical="center"/>
    </xf>
    <xf numFmtId="9" fontId="88" fillId="36" borderId="190" xfId="0" applyNumberFormat="1" applyFont="1" applyFill="1" applyBorder="1" applyAlignment="1">
      <alignment horizontal="center" vertical="center"/>
    </xf>
    <xf numFmtId="1" fontId="88" fillId="35" borderId="190" xfId="0" applyNumberFormat="1" applyFont="1" applyFill="1" applyBorder="1" applyAlignment="1">
      <alignment horizontal="center" vertical="center"/>
    </xf>
    <xf numFmtId="0" fontId="88" fillId="32" borderId="190" xfId="0" applyFont="1" applyFill="1" applyBorder="1" applyAlignment="1">
      <alignment horizontal="center" vertical="center"/>
    </xf>
    <xf numFmtId="0" fontId="143" fillId="37" borderId="190" xfId="0" applyFont="1" applyFill="1" applyBorder="1" applyAlignment="1">
      <alignment vertical="center"/>
    </xf>
    <xf numFmtId="0" fontId="143" fillId="37" borderId="190" xfId="0" applyFont="1" applyFill="1" applyBorder="1" applyAlignment="1">
      <alignment horizontal="right" vertical="center"/>
    </xf>
    <xf numFmtId="9" fontId="88" fillId="36" borderId="191" xfId="0" applyNumberFormat="1" applyFont="1" applyFill="1" applyBorder="1" applyAlignment="1">
      <alignment horizontal="center" vertical="center"/>
    </xf>
    <xf numFmtId="1" fontId="88" fillId="35" borderId="191" xfId="0" applyNumberFormat="1" applyFont="1" applyFill="1" applyBorder="1" applyAlignment="1">
      <alignment horizontal="center" vertical="center"/>
    </xf>
    <xf numFmtId="0" fontId="88" fillId="32" borderId="191" xfId="0" applyFont="1" applyFill="1" applyBorder="1" applyAlignment="1">
      <alignment horizontal="center" vertical="center"/>
    </xf>
    <xf numFmtId="0" fontId="143" fillId="38" borderId="191" xfId="0" applyFont="1" applyFill="1" applyBorder="1" applyAlignment="1">
      <alignment horizontal="left" vertical="center"/>
    </xf>
    <xf numFmtId="0" fontId="143" fillId="38" borderId="191" xfId="0" applyFont="1" applyFill="1" applyBorder="1" applyAlignment="1">
      <alignment vertical="center"/>
    </xf>
    <xf numFmtId="9" fontId="88" fillId="36" borderId="192" xfId="0" applyNumberFormat="1" applyFont="1" applyFill="1" applyBorder="1" applyAlignment="1">
      <alignment horizontal="center" vertical="center"/>
    </xf>
    <xf numFmtId="1" fontId="88" fillId="35" borderId="192" xfId="0" applyNumberFormat="1" applyFont="1" applyFill="1" applyBorder="1" applyAlignment="1">
      <alignment horizontal="center" vertical="center"/>
    </xf>
    <xf numFmtId="0" fontId="88" fillId="32" borderId="192" xfId="0" applyFont="1" applyFill="1" applyBorder="1" applyAlignment="1">
      <alignment horizontal="center" vertical="center"/>
    </xf>
    <xf numFmtId="0" fontId="143" fillId="37" borderId="193" xfId="0" applyFont="1" applyFill="1" applyBorder="1" applyAlignment="1">
      <alignment horizontal="right" vertical="center"/>
    </xf>
    <xf numFmtId="9" fontId="88" fillId="36" borderId="194" xfId="0" applyNumberFormat="1" applyFont="1" applyFill="1" applyBorder="1" applyAlignment="1">
      <alignment horizontal="center" vertical="center"/>
    </xf>
    <xf numFmtId="1" fontId="88" fillId="35" borderId="194" xfId="0" applyNumberFormat="1" applyFont="1" applyFill="1" applyBorder="1" applyAlignment="1">
      <alignment horizontal="center" vertical="center"/>
    </xf>
    <xf numFmtId="0" fontId="88" fillId="32" borderId="194" xfId="0" applyFont="1" applyFill="1" applyBorder="1" applyAlignment="1">
      <alignment horizontal="center" vertical="center"/>
    </xf>
    <xf numFmtId="0" fontId="149" fillId="37" borderId="195" xfId="0" applyFont="1" applyFill="1" applyBorder="1" applyAlignment="1">
      <alignment vertical="center"/>
    </xf>
    <xf numFmtId="0" fontId="143" fillId="37" borderId="196" xfId="0" applyFont="1" applyFill="1" applyBorder="1" applyAlignment="1">
      <alignment horizontal="right" vertical="center"/>
    </xf>
    <xf numFmtId="0" fontId="143" fillId="37" borderId="197" xfId="0" applyFont="1" applyFill="1" applyBorder="1" applyAlignment="1">
      <alignment vertical="center"/>
    </xf>
    <xf numFmtId="9" fontId="88" fillId="36" borderId="198" xfId="0" applyNumberFormat="1" applyFont="1" applyFill="1" applyBorder="1" applyAlignment="1">
      <alignment horizontal="center" vertical="center"/>
    </xf>
    <xf numFmtId="1" fontId="88" fillId="35" borderId="198" xfId="0" applyNumberFormat="1" applyFont="1" applyFill="1" applyBorder="1" applyAlignment="1">
      <alignment horizontal="center" vertical="center"/>
    </xf>
    <xf numFmtId="0" fontId="88" fillId="32" borderId="198" xfId="0" applyFont="1" applyFill="1" applyBorder="1" applyAlignment="1">
      <alignment horizontal="center" vertical="center"/>
    </xf>
    <xf numFmtId="0" fontId="143" fillId="37" borderId="199" xfId="0" applyFont="1" applyFill="1" applyBorder="1" applyAlignment="1">
      <alignment vertical="center"/>
    </xf>
    <xf numFmtId="0" fontId="143" fillId="37" borderId="200" xfId="0" applyFont="1" applyFill="1" applyBorder="1" applyAlignment="1">
      <alignment horizontal="right" vertical="center"/>
    </xf>
    <xf numFmtId="0" fontId="143" fillId="37" borderId="198" xfId="0" applyFont="1" applyFill="1" applyBorder="1" applyAlignment="1">
      <alignment vertical="center"/>
    </xf>
    <xf numFmtId="0" fontId="143" fillId="37" borderId="198" xfId="0" applyFont="1" applyFill="1" applyBorder="1" applyAlignment="1">
      <alignment horizontal="right" vertical="center"/>
    </xf>
    <xf numFmtId="0" fontId="34" fillId="0" borderId="201" xfId="0" applyFont="1" applyBorder="1" applyAlignment="1">
      <alignment horizontal="center"/>
    </xf>
    <xf numFmtId="0" fontId="147" fillId="38" borderId="185" xfId="0" applyFont="1" applyFill="1" applyBorder="1" applyAlignment="1">
      <alignment vertical="center"/>
    </xf>
    <xf numFmtId="0" fontId="141" fillId="38" borderId="185" xfId="0" applyFont="1" applyFill="1" applyBorder="1" applyAlignment="1">
      <alignment horizontal="left" vertical="center"/>
    </xf>
    <xf numFmtId="0" fontId="45" fillId="22" borderId="188" xfId="0" applyFont="1" applyFill="1" applyBorder="1" applyAlignment="1">
      <alignment horizontal="left" vertical="center"/>
    </xf>
    <xf numFmtId="9" fontId="88" fillId="27" borderId="202" xfId="0" applyNumberFormat="1" applyFont="1" applyFill="1" applyBorder="1" applyAlignment="1">
      <alignment horizontal="center" vertical="center"/>
    </xf>
    <xf numFmtId="1" fontId="88" fillId="27" borderId="202" xfId="0" applyNumberFormat="1" applyFont="1" applyFill="1" applyBorder="1" applyAlignment="1">
      <alignment horizontal="center" vertical="center"/>
    </xf>
    <xf numFmtId="0" fontId="88" fillId="0" borderId="202" xfId="0" applyFont="1" applyFill="1" applyBorder="1" applyAlignment="1">
      <alignment horizontal="center" vertical="center"/>
    </xf>
    <xf numFmtId="0" fontId="88" fillId="25" borderId="202" xfId="0" applyFont="1" applyFill="1" applyBorder="1" applyAlignment="1">
      <alignment horizontal="center" vertical="center"/>
    </xf>
    <xf numFmtId="0" fontId="45" fillId="25" borderId="202" xfId="0" applyFont="1" applyFill="1" applyBorder="1" applyAlignment="1">
      <alignment horizontal="left" vertical="center"/>
    </xf>
    <xf numFmtId="17" fontId="81" fillId="0" borderId="203" xfId="95" applyNumberFormat="1" applyFont="1" applyFill="1" applyBorder="1" applyAlignment="1">
      <alignment horizontal="center" vertical="center"/>
      <protection/>
    </xf>
    <xf numFmtId="0" fontId="81" fillId="0" borderId="204" xfId="95" applyFont="1" applyFill="1" applyBorder="1" applyAlignment="1">
      <alignment horizontal="center" vertical="center"/>
      <protection/>
    </xf>
    <xf numFmtId="0" fontId="81" fillId="0" borderId="204" xfId="95" applyFont="1" applyFill="1" applyBorder="1" applyAlignment="1">
      <alignment horizontal="center"/>
      <protection/>
    </xf>
    <xf numFmtId="0" fontId="81" fillId="0" borderId="204" xfId="95" applyFont="1" applyBorder="1" applyAlignment="1">
      <alignment horizontal="center" vertical="justify"/>
      <protection/>
    </xf>
    <xf numFmtId="0" fontId="87" fillId="0" borderId="205" xfId="0" applyFont="1" applyBorder="1" applyAlignment="1">
      <alignment horizontal="center"/>
    </xf>
    <xf numFmtId="0" fontId="31" fillId="0" borderId="206" xfId="0" applyFont="1" applyBorder="1" applyAlignment="1">
      <alignment horizontal="center"/>
    </xf>
    <xf numFmtId="0" fontId="31" fillId="0" borderId="206" xfId="0" applyFont="1" applyBorder="1" applyAlignment="1">
      <alignment horizontal="center"/>
    </xf>
    <xf numFmtId="0" fontId="31" fillId="0" borderId="207" xfId="0" applyFont="1" applyBorder="1" applyAlignment="1">
      <alignment horizontal="center"/>
    </xf>
    <xf numFmtId="0" fontId="81" fillId="0" borderId="208" xfId="95" applyFont="1" applyFill="1" applyBorder="1" applyAlignment="1">
      <alignment horizontal="center" vertical="center"/>
      <protection/>
    </xf>
    <xf numFmtId="0" fontId="231" fillId="0" borderId="154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Continuous"/>
    </xf>
    <xf numFmtId="0" fontId="46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38" xfId="0" applyFont="1" applyBorder="1" applyAlignment="1">
      <alignment horizontal="centerContinuous"/>
    </xf>
    <xf numFmtId="0" fontId="142" fillId="39" borderId="209" xfId="0" applyFont="1" applyFill="1" applyBorder="1" applyAlignment="1">
      <alignment horizontal="center"/>
    </xf>
    <xf numFmtId="17" fontId="141" fillId="39" borderId="210" xfId="0" applyNumberFormat="1" applyFont="1" applyFill="1" applyBorder="1" applyAlignment="1">
      <alignment horizontal="center"/>
    </xf>
    <xf numFmtId="0" fontId="145" fillId="39" borderId="209" xfId="0" applyFont="1" applyFill="1" applyBorder="1" applyAlignment="1">
      <alignment horizontal="center"/>
    </xf>
    <xf numFmtId="0" fontId="145" fillId="39" borderId="210" xfId="0" applyFont="1" applyFill="1" applyBorder="1" applyAlignment="1">
      <alignment horizontal="center"/>
    </xf>
    <xf numFmtId="0" fontId="142" fillId="39" borderId="211" xfId="0" applyFont="1" applyFill="1" applyBorder="1" applyAlignment="1">
      <alignment horizontal="center"/>
    </xf>
    <xf numFmtId="17" fontId="142" fillId="39" borderId="209" xfId="0" applyNumberFormat="1" applyFont="1" applyFill="1" applyBorder="1" applyAlignment="1">
      <alignment horizontal="right"/>
    </xf>
    <xf numFmtId="0" fontId="142" fillId="39" borderId="211" xfId="0" applyFont="1" applyFill="1" applyBorder="1" applyAlignment="1">
      <alignment/>
    </xf>
    <xf numFmtId="0" fontId="91" fillId="39" borderId="209" xfId="0" applyFont="1" applyFill="1" applyBorder="1" applyAlignment="1">
      <alignment/>
    </xf>
    <xf numFmtId="0" fontId="141" fillId="39" borderId="211" xfId="0" applyFont="1" applyFill="1" applyBorder="1" applyAlignment="1">
      <alignment/>
    </xf>
    <xf numFmtId="0" fontId="81" fillId="0" borderId="212" xfId="0" applyFont="1" applyFill="1" applyBorder="1" applyAlignment="1">
      <alignment horizontal="center" vertical="center"/>
    </xf>
    <xf numFmtId="0" fontId="34" fillId="0" borderId="213" xfId="0" applyFont="1" applyFill="1" applyBorder="1" applyAlignment="1">
      <alignment horizontal="center" vertical="center"/>
    </xf>
    <xf numFmtId="0" fontId="34" fillId="0" borderId="183" xfId="0" applyFont="1" applyFill="1" applyBorder="1" applyAlignment="1">
      <alignment horizontal="center"/>
    </xf>
    <xf numFmtId="0" fontId="14" fillId="0" borderId="214" xfId="0" applyFont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5" fillId="0" borderId="34" xfId="96" applyFont="1" applyBorder="1">
      <alignment/>
      <protection/>
    </xf>
    <xf numFmtId="0" fontId="98" fillId="0" borderId="35" xfId="96" applyFont="1" applyBorder="1" applyAlignment="1">
      <alignment horizontal="centerContinuous"/>
      <protection/>
    </xf>
    <xf numFmtId="0" fontId="13" fillId="0" borderId="35" xfId="96" applyFont="1" applyBorder="1" applyAlignment="1">
      <alignment horizontal="centerContinuous"/>
      <protection/>
    </xf>
    <xf numFmtId="0" fontId="15" fillId="0" borderId="36" xfId="96" applyFont="1" applyBorder="1">
      <alignment/>
      <protection/>
    </xf>
    <xf numFmtId="0" fontId="15" fillId="0" borderId="0" xfId="96" applyFont="1">
      <alignment/>
      <protection/>
    </xf>
    <xf numFmtId="0" fontId="46" fillId="0" borderId="215" xfId="96" applyNumberFormat="1" applyFont="1" applyFill="1" applyBorder="1" applyAlignment="1">
      <alignment horizontal="centerContinuous"/>
      <protection/>
    </xf>
    <xf numFmtId="0" fontId="15" fillId="0" borderId="215" xfId="96" applyFont="1" applyFill="1" applyBorder="1" applyAlignment="1">
      <alignment horizontal="centerContinuous"/>
      <protection/>
    </xf>
    <xf numFmtId="0" fontId="15" fillId="4" borderId="216" xfId="96" applyFont="1" applyFill="1" applyBorder="1" applyAlignment="1">
      <alignment horizontal="centerContinuous"/>
      <protection/>
    </xf>
    <xf numFmtId="0" fontId="13" fillId="0" borderId="37" xfId="96" applyFont="1" applyBorder="1" applyAlignment="1">
      <alignment horizontal="centerContinuous"/>
      <protection/>
    </xf>
    <xf numFmtId="0" fontId="99" fillId="0" borderId="38" xfId="96" applyFont="1" applyBorder="1" applyAlignment="1">
      <alignment horizontal="centerContinuous" vertical="center"/>
      <protection/>
    </xf>
    <xf numFmtId="0" fontId="13" fillId="0" borderId="38" xfId="96" applyFont="1" applyBorder="1" applyAlignment="1">
      <alignment horizontal="centerContinuous"/>
      <protection/>
    </xf>
    <xf numFmtId="0" fontId="15" fillId="0" borderId="39" xfId="96" applyFont="1" applyBorder="1">
      <alignment/>
      <protection/>
    </xf>
    <xf numFmtId="0" fontId="15" fillId="0" borderId="0" xfId="96" applyFont="1" applyAlignment="1">
      <alignment horizontal="center"/>
      <protection/>
    </xf>
    <xf numFmtId="0" fontId="15" fillId="0" borderId="0" xfId="96" applyFont="1" applyFill="1">
      <alignment/>
      <protection/>
    </xf>
    <xf numFmtId="0" fontId="14" fillId="22" borderId="217" xfId="96" applyFont="1" applyFill="1" applyBorder="1" applyAlignment="1">
      <alignment horizontal="center"/>
      <protection/>
    </xf>
    <xf numFmtId="0" fontId="45" fillId="22" borderId="218" xfId="96" applyFont="1" applyFill="1" applyBorder="1" applyAlignment="1">
      <alignment horizontal="centerContinuous"/>
      <protection/>
    </xf>
    <xf numFmtId="0" fontId="22" fillId="22" borderId="218" xfId="96" applyFont="1" applyFill="1" applyBorder="1" applyAlignment="1">
      <alignment horizontal="centerContinuous"/>
      <protection/>
    </xf>
    <xf numFmtId="0" fontId="11" fillId="22" borderId="218" xfId="96" applyFont="1" applyFill="1" applyBorder="1" applyAlignment="1">
      <alignment horizontal="centerContinuous"/>
      <protection/>
    </xf>
    <xf numFmtId="0" fontId="45" fillId="22" borderId="218" xfId="96" applyFont="1" applyFill="1" applyBorder="1" applyAlignment="1">
      <alignment horizontal="center"/>
      <protection/>
    </xf>
    <xf numFmtId="0" fontId="50" fillId="22" borderId="219" xfId="96" applyFont="1" applyFill="1" applyBorder="1">
      <alignment/>
      <protection/>
    </xf>
    <xf numFmtId="0" fontId="14" fillId="22" borderId="220" xfId="96" applyFont="1" applyFill="1" applyBorder="1" applyAlignment="1">
      <alignment horizontal="center"/>
      <protection/>
    </xf>
    <xf numFmtId="0" fontId="22" fillId="22" borderId="221" xfId="96" applyFont="1" applyFill="1" applyBorder="1" applyAlignment="1">
      <alignment horizontal="centerContinuous"/>
      <protection/>
    </xf>
    <xf numFmtId="0" fontId="11" fillId="22" borderId="221" xfId="96" applyFont="1" applyFill="1" applyBorder="1" applyAlignment="1">
      <alignment horizontal="centerContinuous"/>
      <protection/>
    </xf>
    <xf numFmtId="0" fontId="52" fillId="22" borderId="221" xfId="96" applyFont="1" applyFill="1" applyBorder="1" applyAlignment="1">
      <alignment horizontal="centerContinuous"/>
      <protection/>
    </xf>
    <xf numFmtId="0" fontId="22" fillId="22" borderId="221" xfId="96" applyFont="1" applyFill="1" applyBorder="1">
      <alignment/>
      <protection/>
    </xf>
    <xf numFmtId="0" fontId="22" fillId="22" borderId="221" xfId="96" applyFont="1" applyFill="1" applyBorder="1" applyAlignment="1">
      <alignment horizontal="center"/>
      <protection/>
    </xf>
    <xf numFmtId="0" fontId="11" fillId="22" borderId="221" xfId="96" applyFont="1" applyFill="1" applyBorder="1" applyAlignment="1">
      <alignment horizontal="center"/>
      <protection/>
    </xf>
    <xf numFmtId="0" fontId="50" fillId="22" borderId="222" xfId="96" applyFont="1" applyFill="1" applyBorder="1">
      <alignment/>
      <protection/>
    </xf>
    <xf numFmtId="0" fontId="45" fillId="22" borderId="220" xfId="96" applyFont="1" applyFill="1" applyBorder="1" applyAlignment="1">
      <alignment horizontal="center"/>
      <protection/>
    </xf>
    <xf numFmtId="0" fontId="51" fillId="22" borderId="223" xfId="96" applyFont="1" applyFill="1" applyBorder="1" applyAlignment="1">
      <alignment horizontal="center"/>
      <protection/>
    </xf>
    <xf numFmtId="0" fontId="51" fillId="22" borderId="0" xfId="96" applyFont="1" applyFill="1" applyBorder="1" applyAlignment="1">
      <alignment horizontal="center"/>
      <protection/>
    </xf>
    <xf numFmtId="0" fontId="24" fillId="22" borderId="0" xfId="96" applyFont="1" applyFill="1" applyBorder="1" applyAlignment="1">
      <alignment horizontal="center"/>
      <protection/>
    </xf>
    <xf numFmtId="0" fontId="11" fillId="22" borderId="224" xfId="96" applyFont="1" applyFill="1" applyBorder="1" applyAlignment="1">
      <alignment horizontal="centerContinuous"/>
      <protection/>
    </xf>
    <xf numFmtId="0" fontId="51" fillId="22" borderId="221" xfId="96" applyFont="1" applyFill="1" applyBorder="1" applyAlignment="1">
      <alignment horizontal="center"/>
      <protection/>
    </xf>
    <xf numFmtId="0" fontId="24" fillId="22" borderId="223" xfId="96" applyFont="1" applyFill="1" applyBorder="1" applyAlignment="1">
      <alignment horizontal="left"/>
      <protection/>
    </xf>
    <xf numFmtId="0" fontId="24" fillId="22" borderId="0" xfId="96" applyFont="1" applyFill="1" applyBorder="1" applyAlignment="1">
      <alignment horizontal="left"/>
      <protection/>
    </xf>
    <xf numFmtId="0" fontId="49" fillId="22" borderId="0" xfId="96" applyFont="1" applyFill="1" applyBorder="1" applyAlignment="1">
      <alignment horizontal="center"/>
      <protection/>
    </xf>
    <xf numFmtId="0" fontId="152" fillId="22" borderId="0" xfId="96" applyFont="1" applyFill="1" applyBorder="1" applyAlignment="1">
      <alignment horizontal="center"/>
      <protection/>
    </xf>
    <xf numFmtId="0" fontId="49" fillId="22" borderId="224" xfId="96" applyFont="1" applyFill="1" applyBorder="1" applyAlignment="1">
      <alignment horizontal="center"/>
      <protection/>
    </xf>
    <xf numFmtId="0" fontId="50" fillId="22" borderId="222" xfId="96" applyFont="1" applyFill="1" applyBorder="1" applyAlignment="1">
      <alignment horizontal="center"/>
      <protection/>
    </xf>
    <xf numFmtId="0" fontId="53" fillId="22" borderId="225" xfId="96" applyFont="1" applyFill="1" applyBorder="1" applyAlignment="1">
      <alignment horizontal="center"/>
      <protection/>
    </xf>
    <xf numFmtId="0" fontId="51" fillId="22" borderId="226" xfId="96" applyFont="1" applyFill="1" applyBorder="1" applyAlignment="1">
      <alignment horizontal="center"/>
      <protection/>
    </xf>
    <xf numFmtId="0" fontId="51" fillId="22" borderId="227" xfId="96" applyFont="1" applyFill="1" applyBorder="1" applyAlignment="1">
      <alignment horizontal="center"/>
      <protection/>
    </xf>
    <xf numFmtId="0" fontId="51" fillId="22" borderId="228" xfId="96" applyFont="1" applyFill="1" applyBorder="1" applyAlignment="1">
      <alignment horizontal="center"/>
      <protection/>
    </xf>
    <xf numFmtId="0" fontId="51" fillId="22" borderId="229" xfId="96" applyFont="1" applyFill="1" applyBorder="1" applyAlignment="1">
      <alignment horizontal="center"/>
      <protection/>
    </xf>
    <xf numFmtId="0" fontId="51" fillId="22" borderId="222" xfId="96" applyFont="1" applyFill="1" applyBorder="1" applyAlignment="1">
      <alignment horizontal="center"/>
      <protection/>
    </xf>
    <xf numFmtId="0" fontId="22" fillId="22" borderId="220" xfId="96" applyFont="1" applyFill="1" applyBorder="1" applyAlignment="1">
      <alignment horizontal="center"/>
      <protection/>
    </xf>
    <xf numFmtId="0" fontId="49" fillId="22" borderId="218" xfId="96" applyFont="1" applyFill="1" applyBorder="1" applyAlignment="1">
      <alignment horizontal="center"/>
      <protection/>
    </xf>
    <xf numFmtId="0" fontId="11" fillId="22" borderId="218" xfId="96" applyFont="1" applyFill="1" applyBorder="1" applyAlignment="1">
      <alignment horizontal="center"/>
      <protection/>
    </xf>
    <xf numFmtId="0" fontId="50" fillId="22" borderId="218" xfId="96" applyFont="1" applyFill="1" applyBorder="1" applyAlignment="1">
      <alignment horizontal="center"/>
      <protection/>
    </xf>
    <xf numFmtId="0" fontId="51" fillId="22" borderId="218" xfId="96" applyFont="1" applyFill="1" applyBorder="1" applyAlignment="1">
      <alignment horizontal="center"/>
      <protection/>
    </xf>
    <xf numFmtId="0" fontId="24" fillId="22" borderId="218" xfId="96" applyFont="1" applyFill="1" applyBorder="1" applyAlignment="1">
      <alignment horizontal="center"/>
      <protection/>
    </xf>
    <xf numFmtId="0" fontId="49" fillId="22" borderId="221" xfId="96" applyFont="1" applyFill="1" applyBorder="1" applyAlignment="1">
      <alignment horizontal="center"/>
      <protection/>
    </xf>
    <xf numFmtId="0" fontId="49" fillId="22" borderId="230" xfId="96" applyFont="1" applyFill="1" applyBorder="1" applyAlignment="1">
      <alignment horizontal="center"/>
      <protection/>
    </xf>
    <xf numFmtId="0" fontId="20" fillId="0" borderId="97" xfId="96" applyFont="1" applyFill="1" applyBorder="1" applyAlignment="1">
      <alignment horizontal="center"/>
      <protection/>
    </xf>
    <xf numFmtId="0" fontId="20" fillId="0" borderId="98" xfId="96" applyFont="1" applyFill="1" applyBorder="1" applyAlignment="1">
      <alignment horizontal="center"/>
      <protection/>
    </xf>
    <xf numFmtId="0" fontId="20" fillId="0" borderId="84" xfId="96" applyFont="1" applyFill="1" applyBorder="1" applyAlignment="1">
      <alignment horizontal="center"/>
      <protection/>
    </xf>
    <xf numFmtId="0" fontId="14" fillId="0" borderId="121" xfId="96" applyFont="1" applyFill="1" applyBorder="1" applyAlignment="1">
      <alignment horizontal="center" vertical="center"/>
      <protection/>
    </xf>
    <xf numFmtId="0" fontId="20" fillId="0" borderId="103" xfId="96" applyFont="1" applyFill="1" applyBorder="1" applyAlignment="1">
      <alignment horizontal="center"/>
      <protection/>
    </xf>
    <xf numFmtId="0" fontId="34" fillId="0" borderId="121" xfId="96" applyFont="1" applyFill="1" applyBorder="1" applyAlignment="1">
      <alignment horizontal="center" vertical="center"/>
      <protection/>
    </xf>
    <xf numFmtId="0" fontId="14" fillId="0" borderId="121" xfId="96" applyFont="1" applyBorder="1" applyAlignment="1">
      <alignment horizontal="center" vertical="justify"/>
      <protection/>
    </xf>
    <xf numFmtId="0" fontId="34" fillId="0" borderId="121" xfId="96" applyFont="1" applyFill="1" applyBorder="1" applyAlignment="1">
      <alignment horizontal="center"/>
      <protection/>
    </xf>
    <xf numFmtId="0" fontId="16" fillId="0" borderId="0" xfId="96" applyFont="1" applyFill="1">
      <alignment/>
      <protection/>
    </xf>
    <xf numFmtId="0" fontId="20" fillId="0" borderId="84" xfId="96" applyFont="1" applyBorder="1" applyAlignment="1">
      <alignment horizontal="center"/>
      <protection/>
    </xf>
    <xf numFmtId="0" fontId="20" fillId="0" borderId="103" xfId="96" applyFont="1" applyBorder="1" applyAlignment="1">
      <alignment horizontal="center"/>
      <protection/>
    </xf>
    <xf numFmtId="0" fontId="34" fillId="0" borderId="121" xfId="96" applyFont="1" applyBorder="1" applyAlignment="1">
      <alignment horizontal="center"/>
      <protection/>
    </xf>
    <xf numFmtId="0" fontId="15" fillId="0" borderId="0" xfId="96" applyFont="1" applyFill="1" applyBorder="1">
      <alignment/>
      <protection/>
    </xf>
    <xf numFmtId="0" fontId="68" fillId="0" borderId="0" xfId="96" applyFont="1" applyFill="1" applyBorder="1" applyAlignment="1">
      <alignment horizontal="left"/>
      <protection/>
    </xf>
    <xf numFmtId="17" fontId="14" fillId="0" borderId="121" xfId="96" applyNumberFormat="1" applyFont="1" applyFill="1" applyBorder="1" applyAlignment="1">
      <alignment horizontal="center" vertical="center"/>
      <protection/>
    </xf>
    <xf numFmtId="0" fontId="15" fillId="0" borderId="0" xfId="96" applyFont="1" applyFill="1" applyBorder="1" applyAlignment="1">
      <alignment vertical="center"/>
      <protection/>
    </xf>
    <xf numFmtId="0" fontId="68" fillId="0" borderId="0" xfId="96" applyFont="1" applyFill="1" applyBorder="1" applyAlignment="1">
      <alignment vertical="center"/>
      <protection/>
    </xf>
    <xf numFmtId="0" fontId="15" fillId="0" borderId="0" xfId="96" applyFont="1" applyFill="1" applyAlignment="1">
      <alignment vertical="center"/>
      <protection/>
    </xf>
    <xf numFmtId="0" fontId="14" fillId="0" borderId="231" xfId="96" applyFont="1" applyBorder="1" applyAlignment="1">
      <alignment horizontal="center"/>
      <protection/>
    </xf>
    <xf numFmtId="0" fontId="14" fillId="0" borderId="181" xfId="96" applyFont="1" applyBorder="1" applyAlignment="1">
      <alignment horizontal="center"/>
      <protection/>
    </xf>
    <xf numFmtId="0" fontId="20" fillId="0" borderId="181" xfId="96" applyFont="1" applyBorder="1" applyAlignment="1">
      <alignment horizontal="center"/>
      <protection/>
    </xf>
    <xf numFmtId="0" fontId="138" fillId="0" borderId="181" xfId="96" applyFont="1" applyBorder="1" applyAlignment="1">
      <alignment horizontal="center"/>
      <protection/>
    </xf>
    <xf numFmtId="0" fontId="14" fillId="0" borderId="232" xfId="96" applyFont="1" applyBorder="1" applyAlignment="1">
      <alignment horizontal="center"/>
      <protection/>
    </xf>
    <xf numFmtId="0" fontId="20" fillId="0" borderId="0" xfId="96" applyFont="1" applyBorder="1" applyAlignment="1">
      <alignment horizontal="center"/>
      <protection/>
    </xf>
    <xf numFmtId="0" fontId="11" fillId="0" borderId="0" xfId="96" applyFont="1" applyBorder="1" applyAlignment="1">
      <alignment horizontal="centerContinuous"/>
      <protection/>
    </xf>
    <xf numFmtId="0" fontId="11" fillId="0" borderId="0" xfId="96" applyFont="1" applyBorder="1" applyAlignment="1">
      <alignment horizontal="center"/>
      <protection/>
    </xf>
    <xf numFmtId="0" fontId="20" fillId="0" borderId="0" xfId="96" applyFont="1" applyBorder="1" applyAlignment="1">
      <alignment horizontal="centerContinuous"/>
      <protection/>
    </xf>
    <xf numFmtId="0" fontId="20" fillId="0" borderId="0" xfId="96" applyFont="1" applyBorder="1" applyAlignment="1">
      <alignment horizontal="centerContinuous" vertical="center"/>
      <protection/>
    </xf>
    <xf numFmtId="0" fontId="11" fillId="0" borderId="0" xfId="96" applyFont="1" applyBorder="1" applyAlignment="1">
      <alignment horizontal="centerContinuous" vertical="center"/>
      <protection/>
    </xf>
    <xf numFmtId="0" fontId="55" fillId="0" borderId="0" xfId="96" applyFont="1" applyBorder="1" applyAlignment="1">
      <alignment horizontal="centerContinuous"/>
      <protection/>
    </xf>
    <xf numFmtId="0" fontId="46" fillId="0" borderId="0" xfId="96" applyFont="1" applyAlignment="1">
      <alignment horizontal="centerContinuous"/>
      <protection/>
    </xf>
    <xf numFmtId="0" fontId="11" fillId="22" borderId="155" xfId="96" applyFont="1" applyFill="1" applyBorder="1" applyAlignment="1">
      <alignment horizontal="centerContinuous"/>
      <protection/>
    </xf>
    <xf numFmtId="0" fontId="11" fillId="22" borderId="233" xfId="96" applyFont="1" applyFill="1" applyBorder="1" applyAlignment="1">
      <alignment horizontal="centerContinuous"/>
      <protection/>
    </xf>
    <xf numFmtId="0" fontId="11" fillId="22" borderId="234" xfId="96" applyFont="1" applyFill="1" applyBorder="1" applyAlignment="1">
      <alignment horizontal="center" vertical="center"/>
      <protection/>
    </xf>
    <xf numFmtId="0" fontId="11" fillId="22" borderId="235" xfId="96" applyFont="1" applyFill="1" applyBorder="1" applyAlignment="1">
      <alignment horizontal="center" vertical="center"/>
      <protection/>
    </xf>
    <xf numFmtId="0" fontId="11" fillId="0" borderId="0" xfId="96" applyFont="1" applyFill="1" applyBorder="1" applyAlignment="1">
      <alignment horizontal="center"/>
      <protection/>
    </xf>
    <xf numFmtId="0" fontId="11" fillId="22" borderId="155" xfId="96" applyFont="1" applyFill="1" applyBorder="1" applyAlignment="1">
      <alignment horizontal="centerContinuous" vertical="center"/>
      <protection/>
    </xf>
    <xf numFmtId="0" fontId="11" fillId="22" borderId="233" xfId="96" applyFont="1" applyFill="1" applyBorder="1" applyAlignment="1">
      <alignment horizontal="centerContinuous" vertical="center"/>
      <protection/>
    </xf>
    <xf numFmtId="0" fontId="11" fillId="22" borderId="236" xfId="96" applyFont="1" applyFill="1" applyBorder="1" applyAlignment="1">
      <alignment horizontal="centerContinuous" vertical="center"/>
      <protection/>
    </xf>
    <xf numFmtId="0" fontId="23" fillId="0" borderId="0" xfId="96" applyFont="1" applyAlignment="1">
      <alignment horizontal="center"/>
      <protection/>
    </xf>
    <xf numFmtId="0" fontId="23" fillId="22" borderId="106" xfId="96" applyFont="1" applyFill="1" applyBorder="1" applyAlignment="1">
      <alignment horizontal="center"/>
      <protection/>
    </xf>
    <xf numFmtId="0" fontId="23" fillId="22" borderId="237" xfId="96" applyFont="1" applyFill="1" applyBorder="1" applyAlignment="1">
      <alignment horizontal="center"/>
      <protection/>
    </xf>
    <xf numFmtId="0" fontId="47" fillId="22" borderId="238" xfId="96" applyFont="1" applyFill="1" applyBorder="1" applyAlignment="1">
      <alignment horizontal="centerContinuous"/>
      <protection/>
    </xf>
    <xf numFmtId="0" fontId="23" fillId="22" borderId="239" xfId="96" applyFont="1" applyFill="1" applyBorder="1" applyAlignment="1">
      <alignment horizontal="centerContinuous"/>
      <protection/>
    </xf>
    <xf numFmtId="0" fontId="11" fillId="22" borderId="97" xfId="96" applyFont="1" applyFill="1" applyBorder="1" applyAlignment="1">
      <alignment horizontal="center"/>
      <protection/>
    </xf>
    <xf numFmtId="0" fontId="11" fillId="22" borderId="98" xfId="96" applyFont="1" applyFill="1" applyBorder="1" applyAlignment="1">
      <alignment horizontal="center"/>
      <protection/>
    </xf>
    <xf numFmtId="0" fontId="11" fillId="22" borderId="240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Continuous"/>
      <protection/>
    </xf>
    <xf numFmtId="0" fontId="11" fillId="22" borderId="241" xfId="96" applyFont="1" applyFill="1" applyBorder="1" applyAlignment="1">
      <alignment horizontal="centerContinuous"/>
      <protection/>
    </xf>
    <xf numFmtId="0" fontId="20" fillId="22" borderId="98" xfId="96" applyFont="1" applyFill="1" applyBorder="1" applyAlignment="1">
      <alignment horizontal="center"/>
      <protection/>
    </xf>
    <xf numFmtId="0" fontId="11" fillId="22" borderId="242" xfId="96" applyFont="1" applyFill="1" applyBorder="1" applyAlignment="1">
      <alignment horizontal="center"/>
      <protection/>
    </xf>
    <xf numFmtId="0" fontId="11" fillId="22" borderId="235" xfId="96" applyFont="1" applyFill="1" applyBorder="1" applyAlignment="1">
      <alignment horizontal="center"/>
      <protection/>
    </xf>
    <xf numFmtId="0" fontId="11" fillId="22" borderId="243" xfId="96" applyFont="1" applyFill="1" applyBorder="1" applyAlignment="1">
      <alignment horizontal="centerContinuous"/>
      <protection/>
    </xf>
    <xf numFmtId="0" fontId="11" fillId="22" borderId="244" xfId="96" applyFont="1" applyFill="1" applyBorder="1" applyAlignment="1">
      <alignment horizontal="centerContinuous"/>
      <protection/>
    </xf>
    <xf numFmtId="0" fontId="11" fillId="22" borderId="94" xfId="96" applyFont="1" applyFill="1" applyBorder="1" applyAlignment="1">
      <alignment horizontal="center"/>
      <protection/>
    </xf>
    <xf numFmtId="0" fontId="11" fillId="22" borderId="81" xfId="96" applyFont="1" applyFill="1" applyBorder="1" applyAlignment="1">
      <alignment horizontal="center"/>
      <protection/>
    </xf>
    <xf numFmtId="0" fontId="11" fillId="22" borderId="159" xfId="96" applyFont="1" applyFill="1" applyBorder="1" applyAlignment="1">
      <alignment horizontal="center"/>
      <protection/>
    </xf>
    <xf numFmtId="0" fontId="56" fillId="22" borderId="231" xfId="96" applyFont="1" applyFill="1" applyBorder="1" applyAlignment="1">
      <alignment horizontal="center"/>
      <protection/>
    </xf>
    <xf numFmtId="0" fontId="20" fillId="22" borderId="181" xfId="96" applyFont="1" applyFill="1" applyBorder="1" applyAlignment="1">
      <alignment horizontal="center"/>
      <protection/>
    </xf>
    <xf numFmtId="0" fontId="11" fillId="22" borderId="181" xfId="96" applyFont="1" applyFill="1" applyBorder="1" applyAlignment="1">
      <alignment horizontal="center"/>
      <protection/>
    </xf>
    <xf numFmtId="0" fontId="11" fillId="22" borderId="181" xfId="96" applyFont="1" applyFill="1" applyBorder="1" applyAlignment="1">
      <alignment horizontal="center"/>
      <protection/>
    </xf>
    <xf numFmtId="0" fontId="22" fillId="22" borderId="181" xfId="96" applyFont="1" applyFill="1" applyBorder="1" applyAlignment="1">
      <alignment horizontal="center"/>
      <protection/>
    </xf>
    <xf numFmtId="0" fontId="11" fillId="22" borderId="90" xfId="96" applyFont="1" applyFill="1" applyBorder="1" applyAlignment="1">
      <alignment horizontal="center"/>
      <protection/>
    </xf>
    <xf numFmtId="0" fontId="11" fillId="22" borderId="245" xfId="96" applyFont="1" applyFill="1" applyBorder="1" applyAlignment="1">
      <alignment horizontal="center"/>
      <protection/>
    </xf>
    <xf numFmtId="0" fontId="20" fillId="0" borderId="240" xfId="96" applyFont="1" applyFill="1" applyBorder="1" applyAlignment="1">
      <alignment/>
      <protection/>
    </xf>
    <xf numFmtId="0" fontId="20" fillId="0" borderId="97" xfId="96" applyFont="1" applyBorder="1" applyAlignment="1">
      <alignment horizontal="center"/>
      <protection/>
    </xf>
    <xf numFmtId="0" fontId="88" fillId="0" borderId="98" xfId="96" applyFont="1" applyFill="1" applyBorder="1" applyAlignment="1">
      <alignment horizontal="center"/>
      <protection/>
    </xf>
    <xf numFmtId="0" fontId="20" fillId="0" borderId="98" xfId="96" applyFont="1" applyBorder="1" applyAlignment="1">
      <alignment horizontal="center"/>
      <protection/>
    </xf>
    <xf numFmtId="0" fontId="20" fillId="0" borderId="98" xfId="96" applyFont="1" applyFill="1" applyBorder="1" applyAlignment="1">
      <alignment horizontal="center"/>
      <protection/>
    </xf>
    <xf numFmtId="0" fontId="14" fillId="0" borderId="98" xfId="96" applyFont="1" applyFill="1" applyBorder="1" applyAlignment="1">
      <alignment horizontal="center"/>
      <protection/>
    </xf>
    <xf numFmtId="0" fontId="11" fillId="0" borderId="87" xfId="96" applyFont="1" applyBorder="1" applyAlignment="1">
      <alignment horizontal="center"/>
      <protection/>
    </xf>
    <xf numFmtId="0" fontId="14" fillId="0" borderId="246" xfId="96" applyFont="1" applyBorder="1" applyAlignment="1">
      <alignment horizontal="center"/>
      <protection/>
    </xf>
    <xf numFmtId="0" fontId="14" fillId="0" borderId="247" xfId="96" applyFont="1" applyFill="1" applyBorder="1" applyAlignment="1">
      <alignment/>
      <protection/>
    </xf>
    <xf numFmtId="0" fontId="20" fillId="0" borderId="103" xfId="96" applyFont="1" applyBorder="1" applyAlignment="1">
      <alignment horizontal="center"/>
      <protection/>
    </xf>
    <xf numFmtId="0" fontId="88" fillId="0" borderId="84" xfId="96" applyFont="1" applyFill="1" applyBorder="1" applyAlignment="1">
      <alignment horizontal="center"/>
      <protection/>
    </xf>
    <xf numFmtId="0" fontId="20" fillId="0" borderId="84" xfId="96" applyFont="1" applyFill="1" applyBorder="1" applyAlignment="1">
      <alignment horizontal="center"/>
      <protection/>
    </xf>
    <xf numFmtId="0" fontId="11" fillId="0" borderId="102" xfId="96" applyFont="1" applyBorder="1" applyAlignment="1">
      <alignment horizontal="center"/>
      <protection/>
    </xf>
    <xf numFmtId="0" fontId="14" fillId="0" borderId="248" xfId="96" applyFont="1" applyBorder="1" applyAlignment="1">
      <alignment horizontal="center"/>
      <protection/>
    </xf>
    <xf numFmtId="0" fontId="14" fillId="0" borderId="247" xfId="96" applyFont="1" applyBorder="1" applyAlignment="1">
      <alignment/>
      <protection/>
    </xf>
    <xf numFmtId="0" fontId="20" fillId="0" borderId="103" xfId="96" applyFont="1" applyFill="1" applyBorder="1" applyAlignment="1">
      <alignment horizontal="center"/>
      <protection/>
    </xf>
    <xf numFmtId="0" fontId="11" fillId="0" borderId="102" xfId="96" applyFont="1" applyFill="1" applyBorder="1" applyAlignment="1">
      <alignment horizontal="center"/>
      <protection/>
    </xf>
    <xf numFmtId="0" fontId="14" fillId="0" borderId="248" xfId="96" applyFont="1" applyFill="1" applyBorder="1" applyAlignment="1">
      <alignment horizontal="center"/>
      <protection/>
    </xf>
    <xf numFmtId="0" fontId="15" fillId="0" borderId="0" xfId="96" applyFont="1" applyFill="1" applyAlignment="1">
      <alignment horizontal="center"/>
      <protection/>
    </xf>
    <xf numFmtId="0" fontId="11" fillId="0" borderId="248" xfId="96" applyFont="1" applyBorder="1" applyAlignment="1">
      <alignment horizontal="center"/>
      <protection/>
    </xf>
    <xf numFmtId="0" fontId="22" fillId="0" borderId="247" xfId="96" applyFont="1" applyBorder="1" applyAlignment="1">
      <alignment horizontal="center"/>
      <protection/>
    </xf>
    <xf numFmtId="0" fontId="14" fillId="0" borderId="103" xfId="96" applyFont="1" applyFill="1" applyBorder="1" applyAlignment="1">
      <alignment horizontal="center"/>
      <protection/>
    </xf>
    <xf numFmtId="0" fontId="14" fillId="0" borderId="84" xfId="96" applyFont="1" applyFill="1" applyBorder="1" applyAlignment="1">
      <alignment horizontal="center"/>
      <protection/>
    </xf>
    <xf numFmtId="0" fontId="20" fillId="0" borderId="231" xfId="96" applyFont="1" applyBorder="1" applyAlignment="1">
      <alignment horizontal="center"/>
      <protection/>
    </xf>
    <xf numFmtId="0" fontId="88" fillId="0" borderId="181" xfId="96" applyFont="1" applyFill="1" applyBorder="1" applyAlignment="1">
      <alignment horizontal="center"/>
      <protection/>
    </xf>
    <xf numFmtId="0" fontId="20" fillId="0" borderId="181" xfId="96" applyFont="1" applyFill="1" applyBorder="1" applyAlignment="1">
      <alignment horizontal="center"/>
      <protection/>
    </xf>
    <xf numFmtId="0" fontId="20" fillId="0" borderId="181" xfId="96" applyFont="1" applyFill="1" applyBorder="1" applyAlignment="1">
      <alignment horizontal="center"/>
      <protection/>
    </xf>
    <xf numFmtId="0" fontId="20" fillId="0" borderId="249" xfId="96" applyFont="1" applyBorder="1" applyAlignment="1">
      <alignment horizontal="center"/>
      <protection/>
    </xf>
    <xf numFmtId="0" fontId="20" fillId="0" borderId="250" xfId="96" applyFont="1" applyFill="1" applyBorder="1" applyAlignment="1">
      <alignment horizontal="center"/>
      <protection/>
    </xf>
    <xf numFmtId="0" fontId="20" fillId="0" borderId="250" xfId="96" applyFont="1" applyBorder="1" applyAlignment="1">
      <alignment horizontal="center"/>
      <protection/>
    </xf>
    <xf numFmtId="0" fontId="14" fillId="0" borderId="250" xfId="96" applyFont="1" applyFill="1" applyBorder="1" applyAlignment="1">
      <alignment horizontal="center"/>
      <protection/>
    </xf>
    <xf numFmtId="0" fontId="14" fillId="0" borderId="250" xfId="96" applyFont="1" applyBorder="1" applyAlignment="1">
      <alignment horizontal="center"/>
      <protection/>
    </xf>
    <xf numFmtId="0" fontId="20" fillId="0" borderId="250" xfId="96" applyFont="1" applyFill="1" applyBorder="1" applyAlignment="1">
      <alignment horizontal="center"/>
      <protection/>
    </xf>
    <xf numFmtId="0" fontId="11" fillId="0" borderId="251" xfId="96" applyFont="1" applyBorder="1" applyAlignment="1">
      <alignment horizontal="center"/>
      <protection/>
    </xf>
    <xf numFmtId="0" fontId="14" fillId="0" borderId="252" xfId="96" applyFont="1" applyBorder="1" applyAlignment="1">
      <alignment horizontal="center"/>
      <protection/>
    </xf>
    <xf numFmtId="0" fontId="20" fillId="0" borderId="231" xfId="96" applyFont="1" applyFill="1" applyBorder="1" applyAlignment="1">
      <alignment horizontal="center"/>
      <protection/>
    </xf>
    <xf numFmtId="0" fontId="46" fillId="0" borderId="181" xfId="96" applyFont="1" applyFill="1" applyBorder="1" applyAlignment="1">
      <alignment horizontal="center"/>
      <protection/>
    </xf>
    <xf numFmtId="0" fontId="57" fillId="0" borderId="0" xfId="96" applyFont="1">
      <alignment/>
      <protection/>
    </xf>
    <xf numFmtId="0" fontId="58" fillId="0" borderId="0" xfId="96" applyFont="1">
      <alignment/>
      <protection/>
    </xf>
    <xf numFmtId="0" fontId="11" fillId="0" borderId="181" xfId="96" applyFont="1" applyBorder="1" applyAlignment="1">
      <alignment horizontal="centerContinuous"/>
      <protection/>
    </xf>
    <xf numFmtId="0" fontId="11" fillId="0" borderId="232" xfId="96" applyFont="1" applyBorder="1" applyAlignment="1">
      <alignment horizontal="centerContinuous"/>
      <protection/>
    </xf>
    <xf numFmtId="0" fontId="74" fillId="0" borderId="0" xfId="96" applyFont="1">
      <alignment/>
      <protection/>
    </xf>
    <xf numFmtId="0" fontId="20" fillId="0" borderId="72" xfId="96" applyFont="1" applyBorder="1" applyAlignment="1">
      <alignment horizontal="center"/>
      <protection/>
    </xf>
    <xf numFmtId="0" fontId="14" fillId="0" borderId="72" xfId="96" applyFont="1" applyBorder="1" applyAlignment="1">
      <alignment horizontal="center"/>
      <protection/>
    </xf>
    <xf numFmtId="0" fontId="11" fillId="0" borderId="72" xfId="96" applyFont="1" applyBorder="1" applyAlignment="1">
      <alignment horizontal="centerContinuous"/>
      <protection/>
    </xf>
    <xf numFmtId="0" fontId="54" fillId="0" borderId="0" xfId="96" applyFont="1" applyAlignment="1">
      <alignment horizontal="centerContinuous"/>
      <protection/>
    </xf>
    <xf numFmtId="0" fontId="54" fillId="0" borderId="0" xfId="96" applyFont="1">
      <alignment/>
      <protection/>
    </xf>
    <xf numFmtId="0" fontId="45" fillId="22" borderId="253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Continuous" vertical="justify" wrapText="1"/>
      <protection/>
    </xf>
    <xf numFmtId="0" fontId="45" fillId="22" borderId="254" xfId="96" applyFont="1" applyFill="1" applyBorder="1" applyAlignment="1">
      <alignment horizontal="centerContinuous" vertical="justify"/>
      <protection/>
    </xf>
    <xf numFmtId="0" fontId="51" fillId="22" borderId="254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Continuous"/>
      <protection/>
    </xf>
    <xf numFmtId="0" fontId="51" fillId="22" borderId="254" xfId="96" applyFont="1" applyFill="1" applyBorder="1" applyAlignment="1">
      <alignment horizontal="centerContinuous"/>
      <protection/>
    </xf>
    <xf numFmtId="0" fontId="11" fillId="22" borderId="223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Continuous" vertical="justify" wrapText="1"/>
      <protection/>
    </xf>
    <xf numFmtId="0" fontId="14" fillId="22" borderId="0" xfId="96" applyFont="1" applyFill="1" applyBorder="1" applyAlignment="1">
      <alignment horizontal="centerContinuous" vertical="justify"/>
      <protection/>
    </xf>
    <xf numFmtId="0" fontId="45" fillId="22" borderId="0" xfId="96" applyFont="1" applyFill="1" applyBorder="1" applyAlignment="1">
      <alignment horizontal="centerContinuous"/>
      <protection/>
    </xf>
    <xf numFmtId="0" fontId="51" fillId="22" borderId="0" xfId="96" applyFont="1" applyFill="1" applyBorder="1" applyAlignment="1">
      <alignment horizontal="centerContinuous"/>
      <protection/>
    </xf>
    <xf numFmtId="0" fontId="14" fillId="22" borderId="0" xfId="96" applyFont="1" applyFill="1" applyBorder="1" applyAlignment="1">
      <alignment horizontal="center"/>
      <protection/>
    </xf>
    <xf numFmtId="0" fontId="20" fillId="0" borderId="255" xfId="96" applyFont="1" applyFill="1" applyBorder="1" applyAlignment="1">
      <alignment horizontal="center"/>
      <protection/>
    </xf>
    <xf numFmtId="0" fontId="20" fillId="0" borderId="82" xfId="96" applyFont="1" applyFill="1" applyBorder="1" applyAlignment="1">
      <alignment horizontal="center"/>
      <protection/>
    </xf>
    <xf numFmtId="17" fontId="81" fillId="0" borderId="208" xfId="95" applyNumberFormat="1" applyFont="1" applyFill="1" applyBorder="1" applyAlignment="1">
      <alignment horizontal="center" vertical="center"/>
      <protection/>
    </xf>
    <xf numFmtId="9" fontId="81" fillId="0" borderId="256" xfId="95" applyNumberFormat="1" applyFont="1" applyFill="1" applyBorder="1" applyAlignment="1">
      <alignment horizontal="center" vertical="center"/>
      <protection/>
    </xf>
    <xf numFmtId="9" fontId="81" fillId="0" borderId="257" xfId="95" applyNumberFormat="1" applyFont="1" applyFill="1" applyBorder="1" applyAlignment="1">
      <alignment horizontal="center" vertical="center"/>
      <protection/>
    </xf>
    <xf numFmtId="9" fontId="81" fillId="0" borderId="203" xfId="95" applyNumberFormat="1" applyFont="1" applyFill="1" applyBorder="1" applyAlignment="1">
      <alignment horizontal="center" vertical="center"/>
      <protection/>
    </xf>
    <xf numFmtId="9" fontId="81" fillId="0" borderId="258" xfId="95" applyNumberFormat="1" applyFont="1" applyFill="1" applyBorder="1" applyAlignment="1">
      <alignment horizontal="center" vertical="center"/>
      <protection/>
    </xf>
    <xf numFmtId="9" fontId="81" fillId="0" borderId="259" xfId="95" applyNumberFormat="1" applyFont="1" applyFill="1" applyBorder="1" applyAlignment="1">
      <alignment horizontal="center"/>
      <protection/>
    </xf>
    <xf numFmtId="9" fontId="81" fillId="0" borderId="204" xfId="95" applyNumberFormat="1" applyFont="1" applyFill="1" applyBorder="1" applyAlignment="1">
      <alignment horizontal="center"/>
      <protection/>
    </xf>
    <xf numFmtId="9" fontId="81" fillId="0" borderId="259" xfId="95" applyNumberFormat="1" applyFont="1" applyBorder="1" applyAlignment="1">
      <alignment horizontal="center"/>
      <protection/>
    </xf>
    <xf numFmtId="9" fontId="81" fillId="0" borderId="204" xfId="95" applyNumberFormat="1" applyFont="1" applyFill="1" applyBorder="1" applyAlignment="1">
      <alignment horizontal="center" vertical="center"/>
      <protection/>
    </xf>
    <xf numFmtId="9" fontId="81" fillId="0" borderId="260" xfId="95" applyNumberFormat="1" applyFont="1" applyBorder="1" applyAlignment="1">
      <alignment horizontal="center"/>
      <protection/>
    </xf>
    <xf numFmtId="9" fontId="81" fillId="0" borderId="208" xfId="95" applyNumberFormat="1" applyFont="1" applyFill="1" applyBorder="1" applyAlignment="1">
      <alignment horizontal="center" vertical="center"/>
      <protection/>
    </xf>
    <xf numFmtId="9" fontId="81" fillId="0" borderId="261" xfId="95" applyNumberFormat="1" applyFont="1" applyFill="1" applyBorder="1" applyAlignment="1">
      <alignment horizontal="center" vertical="center"/>
      <protection/>
    </xf>
    <xf numFmtId="9" fontId="81" fillId="0" borderId="260" xfId="95" applyNumberFormat="1" applyFont="1" applyFill="1" applyBorder="1" applyAlignment="1">
      <alignment horizontal="center" vertical="center"/>
      <protection/>
    </xf>
    <xf numFmtId="0" fontId="230" fillId="0" borderId="0" xfId="95" applyAlignment="1">
      <alignment horizontal="center"/>
      <protection/>
    </xf>
    <xf numFmtId="0" fontId="236" fillId="0" borderId="0" xfId="95" applyFont="1" applyBorder="1" applyAlignment="1">
      <alignment horizontal="center"/>
      <protection/>
    </xf>
    <xf numFmtId="0" fontId="237" fillId="0" borderId="0" xfId="95" applyFont="1" applyAlignment="1">
      <alignment horizontal="center"/>
      <protection/>
    </xf>
    <xf numFmtId="0" fontId="240" fillId="0" borderId="0" xfId="95" applyFont="1" applyAlignment="1">
      <alignment horizontal="center"/>
      <protection/>
    </xf>
    <xf numFmtId="9" fontId="246" fillId="40" borderId="259" xfId="95" applyNumberFormat="1" applyFont="1" applyFill="1" applyBorder="1" applyAlignment="1">
      <alignment horizontal="center"/>
      <protection/>
    </xf>
    <xf numFmtId="0" fontId="247" fillId="0" borderId="259" xfId="95" applyFont="1" applyBorder="1" applyAlignment="1">
      <alignment horizontal="center"/>
      <protection/>
    </xf>
    <xf numFmtId="0" fontId="14" fillId="0" borderId="181" xfId="96" applyFont="1" applyFill="1" applyBorder="1" applyAlignment="1">
      <alignment horizontal="center"/>
      <protection/>
    </xf>
    <xf numFmtId="0" fontId="88" fillId="32" borderId="195" xfId="0" applyFont="1" applyFill="1" applyBorder="1" applyAlignment="1">
      <alignment horizontal="center" vertical="center"/>
    </xf>
    <xf numFmtId="0" fontId="148" fillId="37" borderId="262" xfId="0" applyFont="1" applyFill="1" applyBorder="1" applyAlignment="1">
      <alignment vertical="center"/>
    </xf>
    <xf numFmtId="0" fontId="149" fillId="37" borderId="263" xfId="0" applyFont="1" applyFill="1" applyBorder="1" applyAlignment="1">
      <alignment vertical="center"/>
    </xf>
    <xf numFmtId="0" fontId="143" fillId="37" borderId="264" xfId="0" applyFont="1" applyFill="1" applyBorder="1" applyAlignment="1">
      <alignment horizontal="right" vertical="center"/>
    </xf>
    <xf numFmtId="0" fontId="143" fillId="37" borderId="210" xfId="0" applyFont="1" applyFill="1" applyBorder="1" applyAlignment="1">
      <alignment horizontal="right" vertical="center"/>
    </xf>
    <xf numFmtId="0" fontId="143" fillId="37" borderId="265" xfId="0" applyFont="1" applyFill="1" applyBorder="1" applyAlignment="1">
      <alignment vertical="center"/>
    </xf>
    <xf numFmtId="0" fontId="36" fillId="4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1" fillId="22" borderId="45" xfId="0" applyFont="1" applyFill="1" applyBorder="1" applyAlignment="1">
      <alignment horizontal="center"/>
    </xf>
    <xf numFmtId="0" fontId="81" fillId="0" borderId="28" xfId="0" applyFont="1" applyFill="1" applyBorder="1" applyAlignment="1">
      <alignment horizontal="center" vertical="center"/>
    </xf>
    <xf numFmtId="0" fontId="34" fillId="0" borderId="266" xfId="0" applyFont="1" applyFill="1" applyBorder="1" applyAlignment="1">
      <alignment horizontal="center"/>
    </xf>
    <xf numFmtId="0" fontId="34" fillId="0" borderId="267" xfId="0" applyFont="1" applyFill="1" applyBorder="1" applyAlignment="1">
      <alignment horizontal="center"/>
    </xf>
    <xf numFmtId="0" fontId="153" fillId="0" borderId="35" xfId="96" applyFont="1" applyBorder="1" applyAlignment="1">
      <alignment horizontal="centerContinuous"/>
      <protection/>
    </xf>
    <xf numFmtId="0" fontId="153" fillId="0" borderId="38" xfId="96" applyFont="1" applyBorder="1" applyAlignment="1">
      <alignment horizontal="centerContinuous"/>
      <protection/>
    </xf>
    <xf numFmtId="0" fontId="154" fillId="22" borderId="224" xfId="96" applyFont="1" applyFill="1" applyBorder="1" applyAlignment="1">
      <alignment horizontal="left"/>
      <protection/>
    </xf>
    <xf numFmtId="0" fontId="153" fillId="22" borderId="228" xfId="96" applyFont="1" applyFill="1" applyBorder="1" applyAlignment="1">
      <alignment horizontal="center"/>
      <protection/>
    </xf>
    <xf numFmtId="0" fontId="153" fillId="22" borderId="218" xfId="96" applyFont="1" applyFill="1" applyBorder="1" applyAlignment="1">
      <alignment horizontal="center"/>
      <protection/>
    </xf>
    <xf numFmtId="0" fontId="154" fillId="22" borderId="230" xfId="96" applyFont="1" applyFill="1" applyBorder="1" applyAlignment="1">
      <alignment horizontal="center"/>
      <protection/>
    </xf>
    <xf numFmtId="0" fontId="138" fillId="0" borderId="84" xfId="96" applyFont="1" applyFill="1" applyBorder="1" applyAlignment="1">
      <alignment horizontal="center"/>
      <protection/>
    </xf>
    <xf numFmtId="0" fontId="138" fillId="0" borderId="84" xfId="96" applyFont="1" applyBorder="1" applyAlignment="1">
      <alignment horizontal="center"/>
      <protection/>
    </xf>
    <xf numFmtId="0" fontId="138" fillId="0" borderId="0" xfId="96" applyFont="1" applyBorder="1" applyAlignment="1">
      <alignment horizontal="center"/>
      <protection/>
    </xf>
    <xf numFmtId="0" fontId="138" fillId="0" borderId="0" xfId="96" applyFont="1" applyBorder="1" applyAlignment="1">
      <alignment horizontal="centerContinuous"/>
      <protection/>
    </xf>
    <xf numFmtId="0" fontId="138" fillId="22" borderId="98" xfId="96" applyFont="1" applyFill="1" applyBorder="1" applyAlignment="1">
      <alignment horizontal="center"/>
      <protection/>
    </xf>
    <xf numFmtId="0" fontId="138" fillId="22" borderId="181" xfId="96" applyFont="1" applyFill="1" applyBorder="1" applyAlignment="1">
      <alignment horizontal="center"/>
      <protection/>
    </xf>
    <xf numFmtId="0" fontId="138" fillId="0" borderId="98" xfId="96" applyFont="1" applyBorder="1" applyAlignment="1">
      <alignment horizontal="center"/>
      <protection/>
    </xf>
    <xf numFmtId="0" fontId="138" fillId="0" borderId="250" xfId="96" applyFont="1" applyBorder="1" applyAlignment="1">
      <alignment horizontal="center"/>
      <protection/>
    </xf>
    <xf numFmtId="0" fontId="155" fillId="0" borderId="0" xfId="96" applyFont="1">
      <alignment/>
      <protection/>
    </xf>
    <xf numFmtId="0" fontId="156" fillId="0" borderId="181" xfId="96" applyFont="1" applyBorder="1" applyAlignment="1">
      <alignment horizontal="center"/>
      <protection/>
    </xf>
    <xf numFmtId="0" fontId="34" fillId="0" borderId="140" xfId="0" applyFont="1" applyFill="1" applyBorder="1" applyAlignment="1">
      <alignment horizontal="center" vertical="center"/>
    </xf>
    <xf numFmtId="0" fontId="34" fillId="0" borderId="136" xfId="0" applyFont="1" applyFill="1" applyBorder="1" applyAlignment="1">
      <alignment horizontal="center" vertical="center"/>
    </xf>
    <xf numFmtId="0" fontId="34" fillId="0" borderId="268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269" xfId="0" applyFont="1" applyBorder="1" applyAlignment="1">
      <alignment horizontal="center"/>
    </xf>
    <xf numFmtId="0" fontId="34" fillId="0" borderId="270" xfId="0" applyFont="1" applyFill="1" applyBorder="1" applyAlignment="1">
      <alignment horizontal="center" vertical="center"/>
    </xf>
    <xf numFmtId="0" fontId="34" fillId="0" borderId="271" xfId="0" applyFont="1" applyFill="1" applyBorder="1" applyAlignment="1">
      <alignment horizontal="center" vertical="center"/>
    </xf>
    <xf numFmtId="0" fontId="14" fillId="0" borderId="271" xfId="0" applyFont="1" applyFill="1" applyBorder="1" applyAlignment="1">
      <alignment horizontal="center" vertical="center"/>
    </xf>
    <xf numFmtId="0" fontId="14" fillId="0" borderId="168" xfId="0" applyFont="1" applyFill="1" applyBorder="1" applyAlignment="1">
      <alignment horizontal="center" vertical="center"/>
    </xf>
    <xf numFmtId="0" fontId="34" fillId="0" borderId="272" xfId="0" applyFont="1" applyFill="1" applyBorder="1" applyAlignment="1">
      <alignment horizontal="center" vertical="center"/>
    </xf>
    <xf numFmtId="0" fontId="14" fillId="0" borderId="272" xfId="0" applyFont="1" applyBorder="1" applyAlignment="1">
      <alignment horizontal="center" vertical="justify"/>
    </xf>
    <xf numFmtId="0" fontId="14" fillId="0" borderId="272" xfId="0" applyFont="1" applyFill="1" applyBorder="1" applyAlignment="1">
      <alignment horizontal="center"/>
    </xf>
    <xf numFmtId="0" fontId="14" fillId="0" borderId="272" xfId="0" applyFont="1" applyBorder="1" applyAlignment="1">
      <alignment horizontal="center"/>
    </xf>
    <xf numFmtId="0" fontId="14" fillId="0" borderId="272" xfId="0" applyFont="1" applyFill="1" applyBorder="1" applyAlignment="1">
      <alignment horizontal="center" vertical="center"/>
    </xf>
    <xf numFmtId="0" fontId="14" fillId="0" borderId="273" xfId="0" applyFont="1" applyFill="1" applyBorder="1" applyAlignment="1">
      <alignment horizontal="center" vertical="center"/>
    </xf>
    <xf numFmtId="0" fontId="14" fillId="0" borderId="152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14" fillId="0" borderId="120" xfId="0" applyFont="1" applyBorder="1" applyAlignment="1">
      <alignment horizontal="center" vertical="justify"/>
    </xf>
    <xf numFmtId="0" fontId="14" fillId="0" borderId="120" xfId="0" applyFont="1" applyBorder="1" applyAlignment="1">
      <alignment horizontal="center"/>
    </xf>
    <xf numFmtId="0" fontId="14" fillId="0" borderId="154" xfId="0" applyFont="1" applyFill="1" applyBorder="1" applyAlignment="1">
      <alignment horizontal="center" vertical="center"/>
    </xf>
    <xf numFmtId="0" fontId="34" fillId="22" borderId="120" xfId="0" applyFont="1" applyFill="1" applyBorder="1" applyAlignment="1">
      <alignment horizontal="center"/>
    </xf>
    <xf numFmtId="0" fontId="1" fillId="0" borderId="274" xfId="0" applyFont="1" applyBorder="1" applyAlignment="1">
      <alignment horizontal="center"/>
    </xf>
    <xf numFmtId="0" fontId="1" fillId="0" borderId="275" xfId="0" applyFont="1" applyBorder="1" applyAlignment="1">
      <alignment horizontal="left"/>
    </xf>
    <xf numFmtId="0" fontId="1" fillId="0" borderId="275" xfId="0" applyFont="1" applyBorder="1" applyAlignment="1">
      <alignment horizontal="center"/>
    </xf>
    <xf numFmtId="0" fontId="8" fillId="24" borderId="276" xfId="0" applyFont="1" applyFill="1" applyBorder="1" applyAlignment="1">
      <alignment/>
    </xf>
    <xf numFmtId="0" fontId="90" fillId="24" borderId="276" xfId="0" applyFont="1" applyFill="1" applyBorder="1" applyAlignment="1">
      <alignment horizontal="center"/>
    </xf>
    <xf numFmtId="0" fontId="8" fillId="24" borderId="277" xfId="0" applyFont="1" applyFill="1" applyBorder="1" applyAlignment="1">
      <alignment/>
    </xf>
    <xf numFmtId="0" fontId="90" fillId="24" borderId="277" xfId="0" applyFont="1" applyFill="1" applyBorder="1" applyAlignment="1">
      <alignment horizontal="center"/>
    </xf>
    <xf numFmtId="0" fontId="8" fillId="24" borderId="278" xfId="0" applyFont="1" applyFill="1" applyBorder="1" applyAlignment="1">
      <alignment/>
    </xf>
    <xf numFmtId="0" fontId="90" fillId="24" borderId="278" xfId="0" applyFont="1" applyFill="1" applyBorder="1" applyAlignment="1">
      <alignment horizontal="center"/>
    </xf>
    <xf numFmtId="0" fontId="1" fillId="0" borderId="279" xfId="0" applyFont="1" applyBorder="1" applyAlignment="1">
      <alignment/>
    </xf>
    <xf numFmtId="0" fontId="1" fillId="0" borderId="275" xfId="0" applyFont="1" applyBorder="1" applyAlignment="1">
      <alignment horizontal="center"/>
    </xf>
    <xf numFmtId="0" fontId="1" fillId="0" borderId="279" xfId="0" applyFont="1" applyBorder="1" applyAlignment="1">
      <alignment horizontal="center"/>
    </xf>
    <xf numFmtId="0" fontId="20" fillId="0" borderId="101" xfId="96" applyFont="1" applyFill="1" applyBorder="1" applyAlignment="1">
      <alignment/>
      <protection/>
    </xf>
    <xf numFmtId="0" fontId="14" fillId="0" borderId="105" xfId="96" applyFont="1" applyFill="1" applyBorder="1" applyAlignment="1">
      <alignment/>
      <protection/>
    </xf>
    <xf numFmtId="0" fontId="14" fillId="0" borderId="105" xfId="96" applyFont="1" applyBorder="1" applyAlignment="1">
      <alignment/>
      <protection/>
    </xf>
    <xf numFmtId="0" fontId="14" fillId="0" borderId="248" xfId="96" applyFont="1" applyBorder="1" applyAlignment="1">
      <alignment/>
      <protection/>
    </xf>
    <xf numFmtId="0" fontId="24" fillId="0" borderId="252" xfId="96" applyFont="1" applyFill="1" applyBorder="1" applyAlignment="1">
      <alignment/>
      <protection/>
    </xf>
    <xf numFmtId="0" fontId="14" fillId="0" borderId="162" xfId="96" applyFont="1" applyFill="1" applyBorder="1" applyAlignment="1">
      <alignment/>
      <protection/>
    </xf>
    <xf numFmtId="0" fontId="14" fillId="0" borderId="72" xfId="96" applyFont="1" applyBorder="1" applyAlignment="1">
      <alignment/>
      <protection/>
    </xf>
    <xf numFmtId="0" fontId="14" fillId="0" borderId="72" xfId="96" applyFont="1" applyFill="1" applyBorder="1" applyAlignment="1">
      <alignment/>
      <protection/>
    </xf>
    <xf numFmtId="0" fontId="157" fillId="0" borderId="240" xfId="96" applyFont="1" applyBorder="1" applyAlignment="1">
      <alignment horizontal="center"/>
      <protection/>
    </xf>
    <xf numFmtId="0" fontId="157" fillId="0" borderId="247" xfId="96" applyFont="1" applyBorder="1" applyAlignment="1">
      <alignment horizontal="center"/>
      <protection/>
    </xf>
    <xf numFmtId="0" fontId="157" fillId="0" borderId="247" xfId="96" applyFont="1" applyFill="1" applyBorder="1" applyAlignment="1">
      <alignment horizontal="center"/>
      <protection/>
    </xf>
    <xf numFmtId="0" fontId="157" fillId="0" borderId="232" xfId="96" applyFont="1" applyBorder="1" applyAlignment="1">
      <alignment horizontal="center"/>
      <protection/>
    </xf>
    <xf numFmtId="0" fontId="157" fillId="0" borderId="280" xfId="96" applyFont="1" applyBorder="1" applyAlignment="1">
      <alignment horizontal="center"/>
      <protection/>
    </xf>
    <xf numFmtId="0" fontId="14" fillId="0" borderId="82" xfId="96" applyFont="1" applyFill="1" applyBorder="1" applyAlignment="1">
      <alignment horizontal="center"/>
      <protection/>
    </xf>
    <xf numFmtId="0" fontId="14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9" fillId="0" borderId="0" xfId="0" applyFont="1" applyAlignment="1">
      <alignment horizontal="right"/>
    </xf>
    <xf numFmtId="0" fontId="170" fillId="0" borderId="0" xfId="0" applyFont="1" applyAlignment="1">
      <alignment horizontal="centerContinuous"/>
    </xf>
    <xf numFmtId="0" fontId="171" fillId="0" borderId="11" xfId="0" applyFont="1" applyBorder="1" applyAlignment="1">
      <alignment horizontal="center"/>
    </xf>
    <xf numFmtId="0" fontId="171" fillId="0" borderId="10" xfId="0" applyFont="1" applyBorder="1" applyAlignment="1">
      <alignment horizontal="center"/>
    </xf>
    <xf numFmtId="0" fontId="169" fillId="0" borderId="10" xfId="0" applyFont="1" applyBorder="1" applyAlignment="1">
      <alignment horizontal="center"/>
    </xf>
    <xf numFmtId="0" fontId="4" fillId="0" borderId="281" xfId="0" applyFont="1" applyBorder="1" applyAlignment="1">
      <alignment horizontal="center"/>
    </xf>
    <xf numFmtId="0" fontId="171" fillId="0" borderId="282" xfId="0" applyFont="1" applyBorder="1" applyAlignment="1">
      <alignment horizontal="right"/>
    </xf>
    <xf numFmtId="0" fontId="171" fillId="0" borderId="12" xfId="0" applyFont="1" applyBorder="1" applyAlignment="1">
      <alignment horizontal="center"/>
    </xf>
    <xf numFmtId="0" fontId="4" fillId="0" borderId="283" xfId="0" applyFont="1" applyBorder="1" applyAlignment="1">
      <alignment horizontal="center"/>
    </xf>
    <xf numFmtId="0" fontId="4" fillId="0" borderId="284" xfId="0" applyFont="1" applyBorder="1" applyAlignment="1">
      <alignment horizontal="center"/>
    </xf>
    <xf numFmtId="0" fontId="4" fillId="0" borderId="285" xfId="0" applyFont="1" applyBorder="1" applyAlignment="1">
      <alignment horizontal="center"/>
    </xf>
    <xf numFmtId="0" fontId="171" fillId="0" borderId="0" xfId="0" applyFont="1" applyBorder="1" applyAlignment="1">
      <alignment horizontal="center"/>
    </xf>
    <xf numFmtId="0" fontId="4" fillId="0" borderId="28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7" xfId="0" applyFont="1" applyBorder="1" applyAlignment="1">
      <alignment horizontal="center"/>
    </xf>
    <xf numFmtId="0" fontId="171" fillId="0" borderId="288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72" fillId="0" borderId="16" xfId="0" applyFont="1" applyBorder="1" applyAlignment="1">
      <alignment/>
    </xf>
    <xf numFmtId="0" fontId="172" fillId="0" borderId="289" xfId="0" applyFont="1" applyBorder="1" applyAlignment="1">
      <alignment/>
    </xf>
    <xf numFmtId="0" fontId="4" fillId="0" borderId="290" xfId="0" applyFont="1" applyBorder="1" applyAlignment="1">
      <alignment/>
    </xf>
    <xf numFmtId="0" fontId="171" fillId="0" borderId="291" xfId="0" applyFont="1" applyBorder="1" applyAlignment="1">
      <alignment horizontal="right"/>
    </xf>
    <xf numFmtId="0" fontId="173" fillId="0" borderId="289" xfId="0" applyFont="1" applyBorder="1" applyAlignment="1">
      <alignment/>
    </xf>
    <xf numFmtId="0" fontId="172" fillId="0" borderId="292" xfId="0" applyFont="1" applyBorder="1" applyAlignment="1">
      <alignment/>
    </xf>
    <xf numFmtId="0" fontId="172" fillId="0" borderId="293" xfId="0" applyFont="1" applyBorder="1" applyAlignment="1">
      <alignment/>
    </xf>
    <xf numFmtId="0" fontId="172" fillId="0" borderId="294" xfId="0" applyFont="1" applyBorder="1" applyAlignment="1">
      <alignment/>
    </xf>
    <xf numFmtId="0" fontId="4" fillId="0" borderId="295" xfId="0" applyFont="1" applyBorder="1" applyAlignment="1">
      <alignment/>
    </xf>
    <xf numFmtId="0" fontId="171" fillId="0" borderId="296" xfId="0" applyFont="1" applyBorder="1" applyAlignment="1">
      <alignment horizontal="right"/>
    </xf>
    <xf numFmtId="0" fontId="88" fillId="0" borderId="274" xfId="0" applyFont="1" applyBorder="1" applyAlignment="1">
      <alignment/>
    </xf>
    <xf numFmtId="0" fontId="88" fillId="0" borderId="297" xfId="0" applyFont="1" applyBorder="1" applyAlignment="1">
      <alignment/>
    </xf>
    <xf numFmtId="0" fontId="149" fillId="0" borderId="297" xfId="0" applyFont="1" applyBorder="1" applyAlignment="1">
      <alignment/>
    </xf>
    <xf numFmtId="0" fontId="88" fillId="0" borderId="298" xfId="0" applyFont="1" applyBorder="1" applyAlignment="1">
      <alignment/>
    </xf>
    <xf numFmtId="0" fontId="146" fillId="0" borderId="299" xfId="0" applyFont="1" applyBorder="1" applyAlignment="1">
      <alignment horizontal="right"/>
    </xf>
    <xf numFmtId="0" fontId="5" fillId="0" borderId="30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74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175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88" fillId="0" borderId="0" xfId="0" applyFont="1" applyFill="1" applyAlignment="1">
      <alignment horizontal="centerContinuous" vertical="center"/>
    </xf>
    <xf numFmtId="0" fontId="176" fillId="0" borderId="0" xfId="0" applyFont="1" applyFill="1" applyAlignment="1">
      <alignment horizontal="centerContinuous" vertical="center"/>
    </xf>
    <xf numFmtId="0" fontId="88" fillId="0" borderId="0" xfId="0" applyFont="1" applyFill="1" applyAlignment="1">
      <alignment horizontal="center"/>
    </xf>
    <xf numFmtId="190" fontId="88" fillId="0" borderId="0" xfId="0" applyNumberFormat="1" applyFont="1" applyFill="1" applyAlignment="1">
      <alignment horizontal="center"/>
    </xf>
    <xf numFmtId="190" fontId="5" fillId="0" borderId="0" xfId="0" applyNumberFormat="1" applyFont="1" applyFill="1" applyAlignment="1">
      <alignment horizontal="center"/>
    </xf>
    <xf numFmtId="0" fontId="177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8" fillId="0" borderId="0" xfId="0" applyFont="1" applyFill="1" applyAlignment="1">
      <alignment horizontal="center"/>
    </xf>
    <xf numFmtId="0" fontId="178" fillId="25" borderId="0" xfId="0" applyFont="1" applyFill="1" applyAlignment="1">
      <alignment horizontal="center"/>
    </xf>
    <xf numFmtId="0" fontId="17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20" fillId="0" borderId="0" xfId="0" applyFont="1" applyFill="1" applyAlignment="1">
      <alignment horizontal="centerContinuous"/>
    </xf>
    <xf numFmtId="0" fontId="179" fillId="0" borderId="0" xfId="0" applyFont="1" applyFill="1" applyAlignment="1">
      <alignment horizontal="centerContinuous" vertical="center"/>
    </xf>
    <xf numFmtId="0" fontId="120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left"/>
    </xf>
    <xf numFmtId="0" fontId="8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8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center"/>
    </xf>
    <xf numFmtId="0" fontId="181" fillId="0" borderId="0" xfId="0" applyFont="1" applyFill="1" applyAlignment="1">
      <alignment horizontal="left"/>
    </xf>
    <xf numFmtId="0" fontId="11" fillId="30" borderId="301" xfId="0" applyFont="1" applyFill="1" applyBorder="1" applyAlignment="1">
      <alignment horizontal="center"/>
    </xf>
    <xf numFmtId="0" fontId="14" fillId="30" borderId="302" xfId="0" applyFont="1" applyFill="1" applyBorder="1" applyAlignment="1">
      <alignment horizontal="center"/>
    </xf>
    <xf numFmtId="0" fontId="174" fillId="30" borderId="302" xfId="0" applyFont="1" applyFill="1" applyBorder="1" applyAlignment="1">
      <alignment horizontal="center" readingOrder="2"/>
    </xf>
    <xf numFmtId="0" fontId="20" fillId="30" borderId="302" xfId="0" applyFont="1" applyFill="1" applyBorder="1" applyAlignment="1">
      <alignment horizontal="centerContinuous" vertical="center"/>
    </xf>
    <xf numFmtId="0" fontId="174" fillId="30" borderId="303" xfId="0" applyFont="1" applyFill="1" applyBorder="1" applyAlignment="1">
      <alignment horizontal="center"/>
    </xf>
    <xf numFmtId="0" fontId="11" fillId="30" borderId="302" xfId="0" applyFont="1" applyFill="1" applyBorder="1" applyAlignment="1">
      <alignment horizontal="center"/>
    </xf>
    <xf numFmtId="190" fontId="20" fillId="30" borderId="302" xfId="0" applyNumberFormat="1" applyFont="1" applyFill="1" applyBorder="1" applyAlignment="1">
      <alignment horizontal="center"/>
    </xf>
    <xf numFmtId="190" fontId="11" fillId="30" borderId="302" xfId="0" applyNumberFormat="1" applyFont="1" applyFill="1" applyBorder="1" applyAlignment="1">
      <alignment horizontal="center"/>
    </xf>
    <xf numFmtId="0" fontId="183" fillId="30" borderId="302" xfId="0" applyFont="1" applyFill="1" applyBorder="1" applyAlignment="1">
      <alignment horizontal="center"/>
    </xf>
    <xf numFmtId="0" fontId="11" fillId="30" borderId="302" xfId="0" applyFont="1" applyFill="1" applyBorder="1" applyAlignment="1">
      <alignment horizontal="left"/>
    </xf>
    <xf numFmtId="0" fontId="11" fillId="30" borderId="304" xfId="0" applyFont="1" applyFill="1" applyBorder="1" applyAlignment="1">
      <alignment horizontal="center"/>
    </xf>
    <xf numFmtId="0" fontId="11" fillId="30" borderId="305" xfId="0" applyFont="1" applyFill="1" applyBorder="1" applyAlignment="1">
      <alignment horizontal="center"/>
    </xf>
    <xf numFmtId="0" fontId="11" fillId="30" borderId="306" xfId="0" applyFont="1" applyFill="1" applyBorder="1" applyAlignment="1">
      <alignment horizontal="center"/>
    </xf>
    <xf numFmtId="0" fontId="14" fillId="30" borderId="307" xfId="0" applyFont="1" applyFill="1" applyBorder="1" applyAlignment="1">
      <alignment horizontal="center"/>
    </xf>
    <xf numFmtId="0" fontId="14" fillId="30" borderId="307" xfId="0" applyFont="1" applyFill="1" applyBorder="1" applyAlignment="1">
      <alignment horizontal="centerContinuous" vertical="center"/>
    </xf>
    <xf numFmtId="0" fontId="174" fillId="30" borderId="308" xfId="0" applyFont="1" applyFill="1" applyBorder="1" applyAlignment="1">
      <alignment horizontal="center" readingOrder="2"/>
    </xf>
    <xf numFmtId="0" fontId="174" fillId="30" borderId="309" xfId="0" applyFont="1" applyFill="1" applyBorder="1" applyAlignment="1">
      <alignment horizontal="center"/>
    </xf>
    <xf numFmtId="0" fontId="182" fillId="30" borderId="0" xfId="0" applyFont="1" applyFill="1" applyBorder="1" applyAlignment="1">
      <alignment horizontal="center"/>
    </xf>
    <xf numFmtId="190" fontId="20" fillId="30" borderId="0" xfId="0" applyNumberFormat="1" applyFont="1" applyFill="1" applyBorder="1" applyAlignment="1">
      <alignment horizontal="center"/>
    </xf>
    <xf numFmtId="190" fontId="11" fillId="30" borderId="0" xfId="0" applyNumberFormat="1" applyFont="1" applyFill="1" applyBorder="1" applyAlignment="1">
      <alignment horizontal="center"/>
    </xf>
    <xf numFmtId="0" fontId="183" fillId="30" borderId="0" xfId="0" applyFont="1" applyFill="1" applyBorder="1" applyAlignment="1">
      <alignment horizontal="center"/>
    </xf>
    <xf numFmtId="0" fontId="19" fillId="30" borderId="0" xfId="0" applyFont="1" applyFill="1" applyBorder="1" applyAlignment="1">
      <alignment horizontal="center"/>
    </xf>
    <xf numFmtId="0" fontId="11" fillId="30" borderId="310" xfId="0" applyFont="1" applyFill="1" applyBorder="1" applyAlignment="1">
      <alignment horizontal="center"/>
    </xf>
    <xf numFmtId="0" fontId="11" fillId="30" borderId="311" xfId="0" applyFont="1" applyFill="1" applyBorder="1" applyAlignment="1">
      <alignment horizontal="center"/>
    </xf>
    <xf numFmtId="0" fontId="14" fillId="30" borderId="312" xfId="0" applyFont="1" applyFill="1" applyBorder="1" applyAlignment="1">
      <alignment horizontal="center"/>
    </xf>
    <xf numFmtId="0" fontId="14" fillId="30" borderId="313" xfId="0" applyFont="1" applyFill="1" applyBorder="1" applyAlignment="1">
      <alignment horizontal="center"/>
    </xf>
    <xf numFmtId="0" fontId="14" fillId="30" borderId="313" xfId="0" applyFont="1" applyFill="1" applyBorder="1" applyAlignment="1">
      <alignment horizontal="centerContinuous" vertical="center"/>
    </xf>
    <xf numFmtId="0" fontId="20" fillId="30" borderId="64" xfId="0" applyFont="1" applyFill="1" applyBorder="1" applyAlignment="1">
      <alignment horizontal="center"/>
    </xf>
    <xf numFmtId="0" fontId="182" fillId="30" borderId="64" xfId="0" applyFont="1" applyFill="1" applyBorder="1" applyAlignment="1">
      <alignment horizontal="center"/>
    </xf>
    <xf numFmtId="0" fontId="11" fillId="30" borderId="64" xfId="0" applyFont="1" applyFill="1" applyBorder="1" applyAlignment="1">
      <alignment horizontal="center"/>
    </xf>
    <xf numFmtId="0" fontId="174" fillId="30" borderId="65" xfId="0" applyFont="1" applyFill="1" applyBorder="1" applyAlignment="1">
      <alignment horizontal="center"/>
    </xf>
    <xf numFmtId="0" fontId="182" fillId="30" borderId="314" xfId="0" applyFont="1" applyFill="1" applyBorder="1" applyAlignment="1">
      <alignment horizontal="center"/>
    </xf>
    <xf numFmtId="0" fontId="20" fillId="30" borderId="314" xfId="0" applyFont="1" applyFill="1" applyBorder="1" applyAlignment="1">
      <alignment horizontal="center"/>
    </xf>
    <xf numFmtId="0" fontId="14" fillId="30" borderId="314" xfId="0" applyFont="1" applyFill="1" applyBorder="1" applyAlignment="1">
      <alignment horizontal="center"/>
    </xf>
    <xf numFmtId="0" fontId="182" fillId="30" borderId="315" xfId="0" applyFont="1" applyFill="1" applyBorder="1" applyAlignment="1">
      <alignment horizontal="center"/>
    </xf>
    <xf numFmtId="190" fontId="182" fillId="30" borderId="63" xfId="0" applyNumberFormat="1" applyFont="1" applyFill="1" applyBorder="1" applyAlignment="1">
      <alignment horizontal="center"/>
    </xf>
    <xf numFmtId="190" fontId="11" fillId="30" borderId="313" xfId="0" applyNumberFormat="1" applyFont="1" applyFill="1" applyBorder="1" applyAlignment="1">
      <alignment horizontal="center"/>
    </xf>
    <xf numFmtId="0" fontId="184" fillId="30" borderId="313" xfId="0" applyFont="1" applyFill="1" applyBorder="1" applyAlignment="1">
      <alignment horizontal="center"/>
    </xf>
    <xf numFmtId="0" fontId="8" fillId="30" borderId="313" xfId="0" applyFont="1" applyFill="1" applyBorder="1" applyAlignment="1">
      <alignment horizontal="left"/>
    </xf>
    <xf numFmtId="0" fontId="11" fillId="30" borderId="313" xfId="0" applyFont="1" applyFill="1" applyBorder="1" applyAlignment="1">
      <alignment horizontal="center"/>
    </xf>
    <xf numFmtId="0" fontId="22" fillId="30" borderId="316" xfId="0" applyFont="1" applyFill="1" applyBorder="1" applyAlignment="1">
      <alignment horizontal="center"/>
    </xf>
    <xf numFmtId="0" fontId="11" fillId="30" borderId="317" xfId="0" applyFont="1" applyFill="1" applyBorder="1" applyAlignment="1">
      <alignment horizontal="center"/>
    </xf>
    <xf numFmtId="0" fontId="14" fillId="30" borderId="318" xfId="0" applyFont="1" applyFill="1" applyBorder="1" applyAlignment="1">
      <alignment horizontal="center"/>
    </xf>
    <xf numFmtId="0" fontId="20" fillId="30" borderId="318" xfId="0" applyFont="1" applyFill="1" applyBorder="1" applyAlignment="1">
      <alignment horizontal="center"/>
    </xf>
    <xf numFmtId="0" fontId="11" fillId="30" borderId="318" xfId="0" applyFont="1" applyFill="1" applyBorder="1" applyAlignment="1">
      <alignment horizontal="center"/>
    </xf>
    <xf numFmtId="0" fontId="11" fillId="30" borderId="319" xfId="0" applyFont="1" applyFill="1" applyBorder="1" applyAlignment="1">
      <alignment horizontal="center"/>
    </xf>
    <xf numFmtId="0" fontId="14" fillId="30" borderId="320" xfId="0" applyFont="1" applyFill="1" applyBorder="1" applyAlignment="1">
      <alignment horizontal="center"/>
    </xf>
    <xf numFmtId="0" fontId="20" fillId="30" borderId="320" xfId="0" applyFont="1" applyFill="1" applyBorder="1" applyAlignment="1">
      <alignment horizontal="center"/>
    </xf>
    <xf numFmtId="0" fontId="182" fillId="30" borderId="321" xfId="0" applyFont="1" applyFill="1" applyBorder="1" applyAlignment="1">
      <alignment horizontal="center"/>
    </xf>
    <xf numFmtId="190" fontId="11" fillId="30" borderId="322" xfId="0" applyNumberFormat="1" applyFont="1" applyFill="1" applyBorder="1" applyAlignment="1">
      <alignment horizontal="center"/>
    </xf>
    <xf numFmtId="190" fontId="11" fillId="30" borderId="318" xfId="0" applyNumberFormat="1" applyFont="1" applyFill="1" applyBorder="1" applyAlignment="1">
      <alignment horizontal="center"/>
    </xf>
    <xf numFmtId="0" fontId="138" fillId="30" borderId="318" xfId="0" applyFont="1" applyFill="1" applyBorder="1" applyAlignment="1">
      <alignment horizontal="center"/>
    </xf>
    <xf numFmtId="0" fontId="11" fillId="30" borderId="323" xfId="0" applyFont="1" applyFill="1" applyBorder="1" applyAlignment="1">
      <alignment horizontal="center"/>
    </xf>
    <xf numFmtId="0" fontId="174" fillId="40" borderId="324" xfId="0" applyFont="1" applyFill="1" applyBorder="1" applyAlignment="1">
      <alignment horizontal="center"/>
    </xf>
    <xf numFmtId="0" fontId="14" fillId="40" borderId="325" xfId="0" applyFont="1" applyFill="1" applyBorder="1" applyAlignment="1">
      <alignment horizontal="center"/>
    </xf>
    <xf numFmtId="0" fontId="14" fillId="40" borderId="0" xfId="0" applyFont="1" applyFill="1" applyAlignment="1">
      <alignment horizontal="center"/>
    </xf>
    <xf numFmtId="0" fontId="182" fillId="40" borderId="325" xfId="0" applyFont="1" applyFill="1" applyBorder="1" applyAlignment="1">
      <alignment horizontal="center"/>
    </xf>
    <xf numFmtId="0" fontId="174" fillId="40" borderId="325" xfId="0" applyFont="1" applyFill="1" applyBorder="1" applyAlignment="1">
      <alignment horizontal="center"/>
    </xf>
    <xf numFmtId="0" fontId="174" fillId="40" borderId="325" xfId="0" applyFont="1" applyFill="1" applyBorder="1" applyAlignment="1" quotePrefix="1">
      <alignment horizontal="center"/>
    </xf>
    <xf numFmtId="0" fontId="185" fillId="40" borderId="325" xfId="0" applyFont="1" applyFill="1" applyBorder="1" applyAlignment="1">
      <alignment horizontal="center"/>
    </xf>
    <xf numFmtId="190" fontId="20" fillId="40" borderId="325" xfId="0" applyNumberFormat="1" applyFont="1" applyFill="1" applyBorder="1" applyAlignment="1">
      <alignment horizontal="center"/>
    </xf>
    <xf numFmtId="16" fontId="183" fillId="40" borderId="325" xfId="0" applyNumberFormat="1" applyFont="1" applyFill="1" applyBorder="1" applyAlignment="1">
      <alignment horizontal="center"/>
    </xf>
    <xf numFmtId="0" fontId="20" fillId="40" borderId="326" xfId="0" applyFont="1" applyFill="1" applyBorder="1" applyAlignment="1">
      <alignment/>
    </xf>
    <xf numFmtId="0" fontId="182" fillId="40" borderId="327" xfId="0" applyFont="1" applyFill="1" applyBorder="1" applyAlignment="1">
      <alignment horizontal="center"/>
    </xf>
    <xf numFmtId="0" fontId="8" fillId="40" borderId="0" xfId="0" applyFont="1" applyFill="1" applyAlignment="1">
      <alignment horizontal="center"/>
    </xf>
    <xf numFmtId="0" fontId="170" fillId="40" borderId="0" xfId="0" applyFont="1" applyFill="1" applyBorder="1" applyAlignment="1">
      <alignment horizontal="center"/>
    </xf>
    <xf numFmtId="0" fontId="182" fillId="40" borderId="0" xfId="0" applyFont="1" applyFill="1" applyBorder="1" applyAlignment="1">
      <alignment horizontal="center"/>
    </xf>
    <xf numFmtId="0" fontId="182" fillId="40" borderId="0" xfId="0" applyFont="1" applyFill="1" applyBorder="1" applyAlignment="1" quotePrefix="1">
      <alignment horizontal="center"/>
    </xf>
    <xf numFmtId="0" fontId="149" fillId="40" borderId="0" xfId="0" applyFont="1" applyFill="1" applyAlignment="1">
      <alignment horizontal="center"/>
    </xf>
    <xf numFmtId="0" fontId="183" fillId="40" borderId="325" xfId="0" applyFont="1" applyFill="1" applyBorder="1" applyAlignment="1">
      <alignment horizontal="center"/>
    </xf>
    <xf numFmtId="0" fontId="149" fillId="40" borderId="0" xfId="0" applyFont="1" applyFill="1" applyBorder="1" applyAlignment="1">
      <alignment horizontal="center"/>
    </xf>
    <xf numFmtId="0" fontId="182" fillId="40" borderId="325" xfId="0" applyFont="1" applyFill="1" applyBorder="1" applyAlignment="1" quotePrefix="1">
      <alignment horizontal="center"/>
    </xf>
    <xf numFmtId="0" fontId="149" fillId="0" borderId="0" xfId="0" applyFont="1" applyFill="1" applyAlignment="1">
      <alignment horizontal="center"/>
    </xf>
    <xf numFmtId="0" fontId="170" fillId="0" borderId="0" xfId="0" applyFont="1" applyFill="1" applyAlignment="1">
      <alignment horizontal="center"/>
    </xf>
    <xf numFmtId="0" fontId="170" fillId="40" borderId="0" xfId="0" applyFont="1" applyFill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22" fillId="40" borderId="0" xfId="0" applyFont="1" applyFill="1" applyBorder="1" applyAlignment="1">
      <alignment horizontal="center"/>
    </xf>
    <xf numFmtId="0" fontId="186" fillId="40" borderId="0" xfId="0" applyFont="1" applyFill="1" applyBorder="1" applyAlignment="1">
      <alignment horizontal="center"/>
    </xf>
    <xf numFmtId="0" fontId="88" fillId="40" borderId="0" xfId="0" applyFont="1" applyFill="1" applyAlignment="1">
      <alignment horizontal="center"/>
    </xf>
    <xf numFmtId="0" fontId="88" fillId="40" borderId="0" xfId="0" applyFont="1" applyFill="1" applyBorder="1" applyAlignment="1">
      <alignment horizontal="center"/>
    </xf>
    <xf numFmtId="0" fontId="187" fillId="40" borderId="0" xfId="0" applyFont="1" applyFill="1" applyAlignment="1">
      <alignment horizontal="center"/>
    </xf>
    <xf numFmtId="0" fontId="187" fillId="0" borderId="0" xfId="0" applyFont="1" applyFill="1" applyAlignment="1">
      <alignment horizontal="center"/>
    </xf>
    <xf numFmtId="0" fontId="187" fillId="40" borderId="0" xfId="0" applyFont="1" applyFill="1" applyBorder="1" applyAlignment="1">
      <alignment horizontal="center"/>
    </xf>
    <xf numFmtId="0" fontId="188" fillId="40" borderId="325" xfId="0" applyFont="1" applyFill="1" applyBorder="1" applyAlignment="1" quotePrefix="1">
      <alignment horizontal="center"/>
    </xf>
    <xf numFmtId="0" fontId="189" fillId="40" borderId="0" xfId="0" applyFont="1" applyFill="1" applyAlignment="1">
      <alignment horizontal="center"/>
    </xf>
    <xf numFmtId="0" fontId="188" fillId="40" borderId="325" xfId="0" applyFont="1" applyFill="1" applyBorder="1" applyAlignment="1">
      <alignment horizontal="center"/>
    </xf>
    <xf numFmtId="0" fontId="190" fillId="0" borderId="0" xfId="0" applyFont="1" applyFill="1" applyAlignment="1">
      <alignment horizontal="center"/>
    </xf>
    <xf numFmtId="0" fontId="190" fillId="40" borderId="0" xfId="0" applyFont="1" applyFill="1" applyAlignment="1">
      <alignment horizontal="center"/>
    </xf>
    <xf numFmtId="0" fontId="191" fillId="40" borderId="0" xfId="0" applyFont="1" applyFill="1" applyBorder="1" applyAlignment="1">
      <alignment horizontal="center"/>
    </xf>
    <xf numFmtId="0" fontId="174" fillId="40" borderId="328" xfId="0" applyFont="1" applyFill="1" applyBorder="1" applyAlignment="1">
      <alignment horizontal="center"/>
    </xf>
    <xf numFmtId="0" fontId="14" fillId="40" borderId="329" xfId="0" applyFont="1" applyFill="1" applyBorder="1" applyAlignment="1">
      <alignment horizontal="center"/>
    </xf>
    <xf numFmtId="0" fontId="182" fillId="40" borderId="329" xfId="0" applyFont="1" applyFill="1" applyBorder="1" applyAlignment="1">
      <alignment horizontal="center"/>
    </xf>
    <xf numFmtId="190" fontId="20" fillId="40" borderId="329" xfId="0" applyNumberFormat="1" applyFont="1" applyFill="1" applyBorder="1" applyAlignment="1">
      <alignment horizontal="center"/>
    </xf>
    <xf numFmtId="0" fontId="183" fillId="40" borderId="329" xfId="0" applyFont="1" applyFill="1" applyBorder="1" applyAlignment="1">
      <alignment horizontal="center"/>
    </xf>
    <xf numFmtId="0" fontId="182" fillId="40" borderId="329" xfId="0" applyFont="1" applyFill="1" applyBorder="1" applyAlignment="1">
      <alignment/>
    </xf>
    <xf numFmtId="0" fontId="182" fillId="0" borderId="33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9" fillId="25" borderId="0" xfId="0" applyFont="1" applyFill="1" applyBorder="1" applyAlignment="1">
      <alignment horizontal="center"/>
    </xf>
    <xf numFmtId="0" fontId="17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2" fillId="0" borderId="0" xfId="0" applyFont="1" applyFill="1" applyBorder="1" applyAlignment="1">
      <alignment horizontal="center"/>
    </xf>
    <xf numFmtId="0" fontId="188" fillId="0" borderId="0" xfId="0" applyFont="1" applyFill="1" applyBorder="1" applyAlignment="1">
      <alignment horizontal="center"/>
    </xf>
    <xf numFmtId="0" fontId="185" fillId="0" borderId="0" xfId="0" applyFont="1" applyFill="1" applyBorder="1" applyAlignment="1">
      <alignment horizontal="center"/>
    </xf>
    <xf numFmtId="190" fontId="20" fillId="0" borderId="0" xfId="0" applyNumberFormat="1" applyFont="1" applyFill="1" applyBorder="1" applyAlignment="1">
      <alignment horizontal="center"/>
    </xf>
    <xf numFmtId="0" fontId="183" fillId="0" borderId="0" xfId="0" applyFont="1" applyFill="1" applyBorder="1" applyAlignment="1">
      <alignment horizontal="center"/>
    </xf>
    <xf numFmtId="0" fontId="182" fillId="0" borderId="0" xfId="0" applyFont="1" applyFill="1" applyBorder="1" applyAlignment="1">
      <alignment/>
    </xf>
    <xf numFmtId="16" fontId="20" fillId="40" borderId="326" xfId="0" applyNumberFormat="1" applyFont="1" applyFill="1" applyBorder="1" applyAlignment="1">
      <alignment/>
    </xf>
    <xf numFmtId="0" fontId="174" fillId="40" borderId="0" xfId="0" applyFont="1" applyFill="1" applyBorder="1" applyAlignment="1" quotePrefix="1">
      <alignment horizontal="center"/>
    </xf>
    <xf numFmtId="0" fontId="248" fillId="40" borderId="325" xfId="0" applyFont="1" applyFill="1" applyBorder="1" applyAlignment="1">
      <alignment horizontal="center"/>
    </xf>
    <xf numFmtId="0" fontId="182" fillId="40" borderId="330" xfId="0" applyFont="1" applyFill="1" applyBorder="1" applyAlignment="1">
      <alignment horizontal="center"/>
    </xf>
    <xf numFmtId="0" fontId="174" fillId="40" borderId="0" xfId="0" applyFont="1" applyFill="1" applyAlignment="1">
      <alignment horizontal="center"/>
    </xf>
    <xf numFmtId="0" fontId="174" fillId="40" borderId="0" xfId="0" applyFont="1" applyFill="1" applyBorder="1" applyAlignment="1">
      <alignment horizontal="center"/>
    </xf>
    <xf numFmtId="0" fontId="14" fillId="40" borderId="0" xfId="0" applyFont="1" applyFill="1" applyBorder="1" applyAlignment="1">
      <alignment horizontal="center"/>
    </xf>
    <xf numFmtId="190" fontId="20" fillId="40" borderId="0" xfId="0" applyNumberFormat="1" applyFont="1" applyFill="1" applyBorder="1" applyAlignment="1">
      <alignment horizontal="center"/>
    </xf>
    <xf numFmtId="0" fontId="183" fillId="40" borderId="0" xfId="0" applyFont="1" applyFill="1" applyBorder="1" applyAlignment="1">
      <alignment horizontal="center"/>
    </xf>
    <xf numFmtId="0" fontId="182" fillId="40" borderId="0" xfId="0" applyFont="1" applyFill="1" applyBorder="1" applyAlignment="1">
      <alignment/>
    </xf>
    <xf numFmtId="0" fontId="20" fillId="40" borderId="331" xfId="0" applyFont="1" applyFill="1" applyBorder="1" applyAlignment="1">
      <alignment/>
    </xf>
    <xf numFmtId="0" fontId="174" fillId="0" borderId="332" xfId="0" applyFont="1" applyFill="1" applyBorder="1" applyAlignment="1">
      <alignment horizontal="center"/>
    </xf>
    <xf numFmtId="0" fontId="14" fillId="40" borderId="332" xfId="0" applyFont="1" applyFill="1" applyBorder="1" applyAlignment="1">
      <alignment horizontal="center"/>
    </xf>
    <xf numFmtId="0" fontId="174" fillId="40" borderId="332" xfId="0" applyFont="1" applyFill="1" applyBorder="1" applyAlignment="1">
      <alignment horizontal="center"/>
    </xf>
    <xf numFmtId="0" fontId="182" fillId="40" borderId="332" xfId="0" applyFont="1" applyFill="1" applyBorder="1" applyAlignment="1">
      <alignment horizontal="center"/>
    </xf>
    <xf numFmtId="190" fontId="20" fillId="40" borderId="332" xfId="0" applyNumberFormat="1" applyFont="1" applyFill="1" applyBorder="1" applyAlignment="1">
      <alignment horizontal="center"/>
    </xf>
    <xf numFmtId="0" fontId="183" fillId="40" borderId="332" xfId="0" applyFont="1" applyFill="1" applyBorder="1" applyAlignment="1">
      <alignment horizontal="center"/>
    </xf>
    <xf numFmtId="0" fontId="20" fillId="40" borderId="332" xfId="0" applyFont="1" applyFill="1" applyBorder="1" applyAlignment="1">
      <alignment/>
    </xf>
    <xf numFmtId="0" fontId="88" fillId="40" borderId="333" xfId="0" applyFont="1" applyFill="1" applyBorder="1" applyAlignment="1">
      <alignment horizontal="center"/>
    </xf>
    <xf numFmtId="0" fontId="8" fillId="40" borderId="332" xfId="0" applyFont="1" applyFill="1" applyBorder="1" applyAlignment="1">
      <alignment horizontal="center"/>
    </xf>
    <xf numFmtId="0" fontId="174" fillId="0" borderId="334" xfId="0" applyFont="1" applyFill="1" applyBorder="1" applyAlignment="1">
      <alignment horizontal="center"/>
    </xf>
    <xf numFmtId="0" fontId="14" fillId="0" borderId="334" xfId="0" applyFont="1" applyFill="1" applyBorder="1" applyAlignment="1">
      <alignment horizontal="center"/>
    </xf>
    <xf numFmtId="0" fontId="188" fillId="0" borderId="334" xfId="0" applyFont="1" applyFill="1" applyBorder="1" applyAlignment="1">
      <alignment horizontal="center"/>
    </xf>
    <xf numFmtId="0" fontId="185" fillId="0" borderId="334" xfId="0" applyFont="1" applyFill="1" applyBorder="1" applyAlignment="1">
      <alignment horizontal="center"/>
    </xf>
    <xf numFmtId="0" fontId="182" fillId="0" borderId="334" xfId="0" applyFont="1" applyFill="1" applyBorder="1" applyAlignment="1">
      <alignment horizontal="center"/>
    </xf>
    <xf numFmtId="190" fontId="20" fillId="0" borderId="334" xfId="0" applyNumberFormat="1" applyFont="1" applyFill="1" applyBorder="1" applyAlignment="1">
      <alignment horizontal="center"/>
    </xf>
    <xf numFmtId="0" fontId="183" fillId="0" borderId="334" xfId="0" applyFont="1" applyFill="1" applyBorder="1" applyAlignment="1">
      <alignment horizontal="center"/>
    </xf>
    <xf numFmtId="0" fontId="20" fillId="0" borderId="334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8" fillId="40" borderId="334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78" fillId="40" borderId="0" xfId="0" applyFont="1" applyFill="1" applyAlignment="1">
      <alignment horizontal="center"/>
    </xf>
    <xf numFmtId="0" fontId="174" fillId="0" borderId="324" xfId="0" applyFont="1" applyFill="1" applyBorder="1" applyAlignment="1">
      <alignment horizontal="center"/>
    </xf>
    <xf numFmtId="0" fontId="14" fillId="0" borderId="325" xfId="0" applyFont="1" applyFill="1" applyBorder="1" applyAlignment="1">
      <alignment horizontal="center"/>
    </xf>
    <xf numFmtId="0" fontId="182" fillId="0" borderId="325" xfId="0" applyFont="1" applyFill="1" applyBorder="1" applyAlignment="1">
      <alignment horizontal="center"/>
    </xf>
    <xf numFmtId="0" fontId="185" fillId="0" borderId="325" xfId="0" applyFont="1" applyFill="1" applyBorder="1" applyAlignment="1">
      <alignment horizontal="center"/>
    </xf>
    <xf numFmtId="190" fontId="20" fillId="0" borderId="325" xfId="0" applyNumberFormat="1" applyFont="1" applyFill="1" applyBorder="1" applyAlignment="1">
      <alignment horizontal="center"/>
    </xf>
    <xf numFmtId="0" fontId="182" fillId="0" borderId="327" xfId="0" applyFont="1" applyFill="1" applyBorder="1" applyAlignment="1">
      <alignment horizontal="center"/>
    </xf>
    <xf numFmtId="0" fontId="193" fillId="40" borderId="335" xfId="0" applyFont="1" applyFill="1" applyBorder="1" applyAlignment="1">
      <alignment horizontal="center"/>
    </xf>
    <xf numFmtId="0" fontId="194" fillId="40" borderId="335" xfId="0" applyFont="1" applyFill="1" applyBorder="1" applyAlignment="1">
      <alignment horizontal="center"/>
    </xf>
    <xf numFmtId="0" fontId="193" fillId="40" borderId="335" xfId="0" applyFont="1" applyFill="1" applyBorder="1" applyAlignment="1">
      <alignment/>
    </xf>
    <xf numFmtId="0" fontId="183" fillId="40" borderId="335" xfId="0" applyFont="1" applyFill="1" applyBorder="1" applyAlignment="1">
      <alignment horizontal="center"/>
    </xf>
    <xf numFmtId="0" fontId="182" fillId="40" borderId="336" xfId="0" applyFont="1" applyFill="1" applyBorder="1" applyAlignment="1">
      <alignment horizontal="center"/>
    </xf>
    <xf numFmtId="0" fontId="182" fillId="0" borderId="0" xfId="0" applyFont="1" applyFill="1" applyBorder="1" applyAlignment="1" quotePrefix="1">
      <alignment horizontal="center"/>
    </xf>
    <xf numFmtId="0" fontId="176" fillId="0" borderId="0" xfId="0" applyFont="1" applyFill="1" applyAlignment="1">
      <alignment horizontal="center"/>
    </xf>
    <xf numFmtId="186" fontId="5" fillId="0" borderId="0" xfId="0" applyNumberFormat="1" applyFont="1" applyFill="1" applyAlignment="1">
      <alignment horizontal="center"/>
    </xf>
    <xf numFmtId="0" fontId="183" fillId="0" borderId="337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95" fillId="0" borderId="335" xfId="0" applyFont="1" applyFill="1" applyBorder="1" applyAlignment="1">
      <alignment horizontal="center"/>
    </xf>
    <xf numFmtId="0" fontId="197" fillId="0" borderId="0" xfId="0" applyFont="1" applyFill="1" applyBorder="1" applyAlignment="1">
      <alignment horizontal="center"/>
    </xf>
    <xf numFmtId="0" fontId="189" fillId="0" borderId="0" xfId="0" applyFont="1" applyFill="1" applyAlignment="1">
      <alignment horizontal="left"/>
    </xf>
    <xf numFmtId="0" fontId="189" fillId="0" borderId="0" xfId="0" applyFont="1" applyFill="1" applyAlignment="1">
      <alignment horizontal="center"/>
    </xf>
    <xf numFmtId="0" fontId="81" fillId="40" borderId="0" xfId="0" applyFont="1" applyFill="1" applyAlignment="1">
      <alignment horizontal="center"/>
    </xf>
    <xf numFmtId="0" fontId="176" fillId="40" borderId="0" xfId="0" applyFont="1" applyFill="1" applyAlignment="1">
      <alignment horizontal="center"/>
    </xf>
    <xf numFmtId="190" fontId="88" fillId="40" borderId="0" xfId="0" applyNumberFormat="1" applyFont="1" applyFill="1" applyAlignment="1">
      <alignment horizontal="center"/>
    </xf>
    <xf numFmtId="186" fontId="5" fillId="40" borderId="0" xfId="0" applyNumberFormat="1" applyFont="1" applyFill="1" applyAlignment="1">
      <alignment horizontal="center"/>
    </xf>
    <xf numFmtId="0" fontId="197" fillId="40" borderId="0" xfId="0" applyFont="1" applyFill="1" applyBorder="1" applyAlignment="1">
      <alignment horizontal="center"/>
    </xf>
    <xf numFmtId="0" fontId="189" fillId="40" borderId="0" xfId="0" applyFont="1" applyFill="1" applyAlignment="1">
      <alignment horizontal="left"/>
    </xf>
    <xf numFmtId="0" fontId="8" fillId="40" borderId="0" xfId="0" applyFont="1" applyFill="1" applyAlignment="1">
      <alignment horizontal="left"/>
    </xf>
    <xf numFmtId="0" fontId="198" fillId="40" borderId="0" xfId="0" applyFont="1" applyFill="1" applyAlignment="1">
      <alignment horizontal="center"/>
    </xf>
    <xf numFmtId="0" fontId="199" fillId="40" borderId="0" xfId="0" applyFont="1" applyFill="1" applyAlignment="1">
      <alignment horizontal="center"/>
    </xf>
    <xf numFmtId="0" fontId="177" fillId="40" borderId="0" xfId="0" applyFont="1" applyFill="1" applyAlignment="1">
      <alignment horizontal="center"/>
    </xf>
    <xf numFmtId="0" fontId="170" fillId="40" borderId="0" xfId="0" applyFont="1" applyFill="1" applyAlignment="1">
      <alignment horizontal="left"/>
    </xf>
    <xf numFmtId="0" fontId="82" fillId="40" borderId="0" xfId="0" applyFont="1" applyFill="1" applyBorder="1" applyAlignment="1">
      <alignment horizontal="center"/>
    </xf>
    <xf numFmtId="0" fontId="120" fillId="40" borderId="0" xfId="0" applyFont="1" applyFill="1" applyAlignment="1">
      <alignment horizontal="center"/>
    </xf>
    <xf numFmtId="190" fontId="5" fillId="4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48" fillId="0" borderId="0" xfId="0" applyFont="1" applyAlignment="1">
      <alignment/>
    </xf>
    <xf numFmtId="0" fontId="1" fillId="0" borderId="0" xfId="0" applyFont="1" applyAlignment="1">
      <alignment/>
    </xf>
    <xf numFmtId="0" fontId="170" fillId="0" borderId="0" xfId="0" applyFont="1" applyAlignment="1">
      <alignment horizontal="centerContinuous" vertical="top"/>
    </xf>
    <xf numFmtId="0" fontId="148" fillId="0" borderId="0" xfId="0" applyFont="1" applyAlignment="1">
      <alignment horizontal="centerContinuous"/>
    </xf>
    <xf numFmtId="0" fontId="146" fillId="0" borderId="11" xfId="0" applyFont="1" applyBorder="1" applyAlignment="1">
      <alignment horizontal="center"/>
    </xf>
    <xf numFmtId="0" fontId="88" fillId="0" borderId="338" xfId="0" applyFont="1" applyBorder="1" applyAlignment="1">
      <alignment horizontal="left"/>
    </xf>
    <xf numFmtId="0" fontId="146" fillId="0" borderId="339" xfId="0" applyFont="1" applyBorder="1" applyAlignment="1">
      <alignment horizontal="center"/>
    </xf>
    <xf numFmtId="0" fontId="146" fillId="0" borderId="340" xfId="0" applyFont="1" applyBorder="1" applyAlignment="1">
      <alignment horizontal="center"/>
    </xf>
    <xf numFmtId="0" fontId="146" fillId="0" borderId="10" xfId="0" applyFont="1" applyBorder="1" applyAlignment="1">
      <alignment horizontal="center"/>
    </xf>
    <xf numFmtId="0" fontId="88" fillId="0" borderId="281" xfId="0" applyFont="1" applyBorder="1" applyAlignment="1">
      <alignment horizontal="center"/>
    </xf>
    <xf numFmtId="0" fontId="146" fillId="0" borderId="282" xfId="0" applyFont="1" applyBorder="1" applyAlignment="1">
      <alignment horizontal="right"/>
    </xf>
    <xf numFmtId="0" fontId="146" fillId="0" borderId="185" xfId="0" applyFont="1" applyBorder="1" applyAlignment="1">
      <alignment horizontal="center"/>
    </xf>
    <xf numFmtId="0" fontId="200" fillId="0" borderId="0" xfId="0" applyFont="1" applyAlignment="1">
      <alignment/>
    </xf>
    <xf numFmtId="0" fontId="201" fillId="0" borderId="0" xfId="0" applyFont="1" applyAlignment="1">
      <alignment/>
    </xf>
    <xf numFmtId="0" fontId="88" fillId="0" borderId="283" xfId="0" applyFont="1" applyBorder="1" applyAlignment="1">
      <alignment horizontal="center"/>
    </xf>
    <xf numFmtId="0" fontId="88" fillId="0" borderId="284" xfId="0" applyFont="1" applyBorder="1" applyAlignment="1">
      <alignment horizontal="center" vertical="center"/>
    </xf>
    <xf numFmtId="0" fontId="88" fillId="0" borderId="284" xfId="0" applyFont="1" applyBorder="1" applyAlignment="1">
      <alignment horizontal="center"/>
    </xf>
    <xf numFmtId="0" fontId="81" fillId="0" borderId="285" xfId="0" applyFont="1" applyBorder="1" applyAlignment="1">
      <alignment horizontal="center"/>
    </xf>
    <xf numFmtId="0" fontId="146" fillId="0" borderId="0" xfId="0" applyFont="1" applyBorder="1" applyAlignment="1">
      <alignment horizontal="center"/>
    </xf>
    <xf numFmtId="0" fontId="88" fillId="0" borderId="211" xfId="0" applyFont="1" applyBorder="1" applyAlignment="1">
      <alignment horizontal="center"/>
    </xf>
    <xf numFmtId="0" fontId="202" fillId="0" borderId="284" xfId="0" applyFont="1" applyBorder="1" applyAlignment="1">
      <alignment horizontal="center"/>
    </xf>
    <xf numFmtId="0" fontId="81" fillId="0" borderId="284" xfId="0" applyFont="1" applyBorder="1" applyAlignment="1">
      <alignment horizontal="center"/>
    </xf>
    <xf numFmtId="0" fontId="203" fillId="0" borderId="284" xfId="0" applyFont="1" applyBorder="1" applyAlignment="1">
      <alignment horizontal="center"/>
    </xf>
    <xf numFmtId="0" fontId="88" fillId="0" borderId="285" xfId="0" applyFont="1" applyBorder="1" applyAlignment="1">
      <alignment horizontal="center"/>
    </xf>
    <xf numFmtId="0" fontId="88" fillId="0" borderId="209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8" fillId="0" borderId="287" xfId="0" applyFont="1" applyBorder="1" applyAlignment="1">
      <alignment horizontal="center"/>
    </xf>
    <xf numFmtId="0" fontId="146" fillId="0" borderId="288" xfId="0" applyFont="1" applyBorder="1" applyAlignment="1">
      <alignment horizontal="right"/>
    </xf>
    <xf numFmtId="0" fontId="88" fillId="0" borderId="210" xfId="0" applyFont="1" applyBorder="1" applyAlignment="1">
      <alignment horizontal="center"/>
    </xf>
    <xf numFmtId="0" fontId="88" fillId="0" borderId="16" xfId="0" applyFont="1" applyBorder="1" applyAlignment="1">
      <alignment/>
    </xf>
    <xf numFmtId="0" fontId="88" fillId="0" borderId="289" xfId="0" applyFont="1" applyBorder="1" applyAlignment="1">
      <alignment/>
    </xf>
    <xf numFmtId="0" fontId="88" fillId="0" borderId="290" xfId="0" applyFont="1" applyBorder="1" applyAlignment="1">
      <alignment/>
    </xf>
    <xf numFmtId="0" fontId="146" fillId="0" borderId="291" xfId="0" applyFont="1" applyBorder="1" applyAlignment="1">
      <alignment horizontal="right"/>
    </xf>
    <xf numFmtId="0" fontId="88" fillId="0" borderId="185" xfId="0" applyFont="1" applyBorder="1" applyAlignment="1">
      <alignment horizontal="center"/>
    </xf>
    <xf numFmtId="0" fontId="88" fillId="0" borderId="292" xfId="0" applyFont="1" applyBorder="1" applyAlignment="1">
      <alignment/>
    </xf>
    <xf numFmtId="0" fontId="170" fillId="0" borderId="341" xfId="0" applyFont="1" applyBorder="1" applyAlignment="1">
      <alignment/>
    </xf>
    <xf numFmtId="0" fontId="170" fillId="0" borderId="342" xfId="0" applyFont="1" applyBorder="1" applyAlignment="1">
      <alignment/>
    </xf>
    <xf numFmtId="0" fontId="170" fillId="0" borderId="185" xfId="0" applyFont="1" applyBorder="1" applyAlignment="1">
      <alignment horizontal="center"/>
    </xf>
    <xf numFmtId="0" fontId="146" fillId="0" borderId="343" xfId="0" applyFont="1" applyBorder="1" applyAlignment="1">
      <alignment horizontal="right"/>
    </xf>
    <xf numFmtId="0" fontId="170" fillId="0" borderId="185" xfId="0" applyFont="1" applyBorder="1" applyAlignment="1">
      <alignment/>
    </xf>
    <xf numFmtId="0" fontId="170" fillId="0" borderId="185" xfId="0" applyFont="1" applyBorder="1" applyAlignment="1">
      <alignment/>
    </xf>
    <xf numFmtId="0" fontId="147" fillId="0" borderId="185" xfId="0" applyFont="1" applyBorder="1" applyAlignment="1">
      <alignment horizontal="right"/>
    </xf>
    <xf numFmtId="0" fontId="195" fillId="0" borderId="344" xfId="0" applyFont="1" applyFill="1" applyBorder="1" applyAlignment="1">
      <alignment horizontal="center"/>
    </xf>
    <xf numFmtId="0" fontId="195" fillId="0" borderId="345" xfId="0" applyFont="1" applyFill="1" applyBorder="1" applyAlignment="1">
      <alignment horizontal="center"/>
    </xf>
    <xf numFmtId="0" fontId="193" fillId="40" borderId="346" xfId="0" applyFont="1" applyFill="1" applyBorder="1" applyAlignment="1">
      <alignment horizontal="center"/>
    </xf>
    <xf numFmtId="0" fontId="8" fillId="0" borderId="289" xfId="0" applyFont="1" applyFill="1" applyBorder="1" applyAlignment="1">
      <alignment horizontal="center"/>
    </xf>
    <xf numFmtId="0" fontId="195" fillId="0" borderId="289" xfId="0" applyFont="1" applyFill="1" applyBorder="1" applyAlignment="1">
      <alignment horizontal="center"/>
    </xf>
    <xf numFmtId="0" fontId="182" fillId="30" borderId="304" xfId="0" applyFont="1" applyFill="1" applyBorder="1" applyAlignment="1">
      <alignment horizontal="center"/>
    </xf>
    <xf numFmtId="0" fontId="182" fillId="30" borderId="347" xfId="0" applyFont="1" applyFill="1" applyBorder="1" applyAlignment="1">
      <alignment horizontal="center"/>
    </xf>
    <xf numFmtId="0" fontId="182" fillId="30" borderId="348" xfId="0" applyFont="1" applyFill="1" applyBorder="1" applyAlignment="1">
      <alignment horizontal="center"/>
    </xf>
    <xf numFmtId="0" fontId="20" fillId="30" borderId="308" xfId="0" applyFont="1" applyFill="1" applyBorder="1" applyAlignment="1">
      <alignment horizontal="center"/>
    </xf>
    <xf numFmtId="0" fontId="182" fillId="30" borderId="310" xfId="0" applyFont="1" applyFill="1" applyBorder="1" applyAlignment="1">
      <alignment horizontal="center"/>
    </xf>
    <xf numFmtId="0" fontId="182" fillId="30" borderId="349" xfId="0" applyFont="1" applyFill="1" applyBorder="1" applyAlignment="1">
      <alignment horizontal="center"/>
    </xf>
    <xf numFmtId="0" fontId="20" fillId="30" borderId="350" xfId="0" applyFont="1" applyFill="1" applyBorder="1" applyAlignment="1">
      <alignment horizontal="center"/>
    </xf>
    <xf numFmtId="0" fontId="20" fillId="30" borderId="351" xfId="0" applyFont="1" applyFill="1" applyBorder="1" applyAlignment="1">
      <alignment horizontal="center"/>
    </xf>
    <xf numFmtId="0" fontId="192" fillId="0" borderId="331" xfId="0" applyFont="1" applyFill="1" applyBorder="1" applyAlignment="1">
      <alignment horizontal="center" vertical="center"/>
    </xf>
    <xf numFmtId="0" fontId="192" fillId="0" borderId="352" xfId="0" applyFont="1" applyFill="1" applyBorder="1" applyAlignment="1">
      <alignment horizontal="center" vertical="center"/>
    </xf>
    <xf numFmtId="186" fontId="196" fillId="0" borderId="344" xfId="0" applyNumberFormat="1" applyFont="1" applyFill="1" applyBorder="1" applyAlignment="1">
      <alignment horizontal="center"/>
    </xf>
    <xf numFmtId="186" fontId="196" fillId="0" borderId="353" xfId="0" applyNumberFormat="1" applyFont="1" applyFill="1" applyBorder="1" applyAlignment="1">
      <alignment horizontal="center"/>
    </xf>
    <xf numFmtId="186" fontId="196" fillId="0" borderId="354" xfId="0" applyNumberFormat="1" applyFont="1" applyFill="1" applyBorder="1" applyAlignment="1">
      <alignment horizontal="center"/>
    </xf>
    <xf numFmtId="0" fontId="1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12" xfId="96" applyFont="1" applyFill="1" applyBorder="1" applyAlignment="1">
      <alignment horizontal="center"/>
      <protection/>
    </xf>
    <xf numFmtId="0" fontId="20" fillId="0" borderId="355" xfId="96" applyFont="1" applyFill="1" applyBorder="1" applyAlignment="1">
      <alignment horizontal="center"/>
      <protection/>
    </xf>
    <xf numFmtId="0" fontId="14" fillId="0" borderId="104" xfId="96" applyFont="1" applyFill="1" applyBorder="1" applyAlignment="1">
      <alignment horizontal="center"/>
      <protection/>
    </xf>
    <xf numFmtId="0" fontId="0" fillId="0" borderId="248" xfId="0" applyBorder="1" applyAlignment="1">
      <alignment horizontal="center"/>
    </xf>
    <xf numFmtId="0" fontId="20" fillId="0" borderId="83" xfId="96" applyFont="1" applyBorder="1" applyAlignment="1">
      <alignment horizontal="center"/>
      <protection/>
    </xf>
    <xf numFmtId="0" fontId="20" fillId="0" borderId="235" xfId="96" applyFont="1" applyBorder="1" applyAlignment="1">
      <alignment horizontal="center"/>
      <protection/>
    </xf>
    <xf numFmtId="0" fontId="20" fillId="0" borderId="72" xfId="96" applyFont="1" applyBorder="1" applyAlignment="1">
      <alignment horizontal="center"/>
      <protection/>
    </xf>
    <xf numFmtId="0" fontId="88" fillId="0" borderId="112" xfId="96" applyFont="1" applyBorder="1" applyAlignment="1">
      <alignment horizontal="center"/>
      <protection/>
    </xf>
    <xf numFmtId="0" fontId="88" fillId="0" borderId="116" xfId="96" applyFont="1" applyBorder="1" applyAlignment="1">
      <alignment horizontal="center"/>
      <protection/>
    </xf>
    <xf numFmtId="0" fontId="14" fillId="0" borderId="104" xfId="96" applyFont="1" applyBorder="1" applyAlignment="1">
      <alignment horizontal="center"/>
      <protection/>
    </xf>
    <xf numFmtId="0" fontId="14" fillId="0" borderId="182" xfId="96" applyFont="1" applyFill="1" applyBorder="1" applyAlignment="1">
      <alignment horizontal="center"/>
      <protection/>
    </xf>
    <xf numFmtId="0" fontId="0" fillId="0" borderId="252" xfId="0" applyBorder="1" applyAlignment="1">
      <alignment horizontal="center"/>
    </xf>
    <xf numFmtId="0" fontId="11" fillId="22" borderId="356" xfId="96" applyFont="1" applyFill="1" applyBorder="1" applyAlignment="1">
      <alignment horizontal="center"/>
      <protection/>
    </xf>
    <xf numFmtId="0" fontId="230" fillId="0" borderId="357" xfId="95" applyBorder="1" applyAlignment="1">
      <alignment/>
      <protection/>
    </xf>
    <xf numFmtId="0" fontId="20" fillId="0" borderId="112" xfId="96" applyFont="1" applyBorder="1" applyAlignment="1">
      <alignment horizontal="center"/>
      <protection/>
    </xf>
    <xf numFmtId="0" fontId="20" fillId="0" borderId="355" xfId="96" applyFont="1" applyBorder="1" applyAlignment="1">
      <alignment horizontal="center"/>
      <protection/>
    </xf>
    <xf numFmtId="0" fontId="20" fillId="0" borderId="112" xfId="96" applyFont="1" applyFill="1" applyBorder="1" applyAlignment="1">
      <alignment horizontal="center"/>
      <protection/>
    </xf>
    <xf numFmtId="0" fontId="20" fillId="0" borderId="355" xfId="96" applyFont="1" applyFill="1" applyBorder="1" applyAlignment="1">
      <alignment horizontal="center"/>
      <protection/>
    </xf>
    <xf numFmtId="0" fontId="45" fillId="22" borderId="357" xfId="96" applyFont="1" applyFill="1" applyBorder="1" applyAlignment="1">
      <alignment horizontal="center"/>
      <protection/>
    </xf>
    <xf numFmtId="0" fontId="230" fillId="0" borderId="358" xfId="95" applyBorder="1" applyAlignment="1">
      <alignment/>
      <protection/>
    </xf>
    <xf numFmtId="0" fontId="45" fillId="22" borderId="253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"/>
      <protection/>
    </xf>
    <xf numFmtId="0" fontId="45" fillId="22" borderId="359" xfId="96" applyFont="1" applyFill="1" applyBorder="1" applyAlignment="1">
      <alignment horizontal="center"/>
      <protection/>
    </xf>
    <xf numFmtId="0" fontId="11" fillId="22" borderId="223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"/>
      <protection/>
    </xf>
    <xf numFmtId="0" fontId="11" fillId="22" borderId="224" xfId="96" applyFont="1" applyFill="1" applyBorder="1" applyAlignment="1">
      <alignment horizontal="center"/>
      <protection/>
    </xf>
    <xf numFmtId="0" fontId="11" fillId="22" borderId="99" xfId="96" applyFont="1" applyFill="1" applyBorder="1" applyAlignment="1">
      <alignment horizontal="center"/>
      <protection/>
    </xf>
    <xf numFmtId="0" fontId="230" fillId="0" borderId="101" xfId="95" applyBorder="1" applyAlignment="1">
      <alignment horizontal="center"/>
      <protection/>
    </xf>
    <xf numFmtId="0" fontId="11" fillId="22" borderId="107" xfId="96" applyFont="1" applyFill="1" applyBorder="1" applyAlignment="1">
      <alignment horizontal="center"/>
      <protection/>
    </xf>
    <xf numFmtId="0" fontId="11" fillId="22" borderId="360" xfId="96" applyFont="1" applyFill="1" applyBorder="1" applyAlignment="1">
      <alignment horizontal="center"/>
      <protection/>
    </xf>
    <xf numFmtId="0" fontId="11" fillId="22" borderId="182" xfId="96" applyFont="1" applyFill="1" applyBorder="1" applyAlignment="1">
      <alignment horizontal="center"/>
      <protection/>
    </xf>
    <xf numFmtId="0" fontId="230" fillId="0" borderId="180" xfId="95" applyBorder="1" applyAlignment="1">
      <alignment horizontal="center"/>
      <protection/>
    </xf>
    <xf numFmtId="0" fontId="14" fillId="0" borderId="99" xfId="96" applyFont="1" applyFill="1" applyBorder="1" applyAlignment="1">
      <alignment horizontal="center"/>
      <protection/>
    </xf>
    <xf numFmtId="0" fontId="20" fillId="0" borderId="104" xfId="96" applyFont="1" applyFill="1" applyBorder="1" applyAlignment="1">
      <alignment horizontal="center"/>
      <protection/>
    </xf>
    <xf numFmtId="0" fontId="20" fillId="0" borderId="105" xfId="96" applyFont="1" applyFill="1" applyBorder="1" applyAlignment="1">
      <alignment horizontal="center"/>
      <protection/>
    </xf>
    <xf numFmtId="0" fontId="14" fillId="0" borderId="361" xfId="96" applyFont="1" applyFill="1" applyBorder="1" applyAlignment="1">
      <alignment/>
      <protection/>
    </xf>
    <xf numFmtId="0" fontId="14" fillId="0" borderId="248" xfId="96" applyFont="1" applyFill="1" applyBorder="1" applyAlignment="1">
      <alignment/>
      <protection/>
    </xf>
    <xf numFmtId="0" fontId="14" fillId="0" borderId="248" xfId="96" applyFont="1" applyFill="1" applyBorder="1" applyAlignment="1">
      <alignment horizontal="center"/>
      <protection/>
    </xf>
    <xf numFmtId="0" fontId="20" fillId="0" borderId="99" xfId="96" applyFont="1" applyFill="1" applyBorder="1" applyAlignment="1">
      <alignment horizontal="center"/>
      <protection/>
    </xf>
    <xf numFmtId="0" fontId="0" fillId="0" borderId="246" xfId="0" applyBorder="1" applyAlignment="1">
      <alignment horizontal="center"/>
    </xf>
    <xf numFmtId="0" fontId="14" fillId="0" borderId="362" xfId="96" applyFont="1" applyFill="1" applyBorder="1" applyAlignment="1">
      <alignment horizontal="center"/>
      <protection/>
    </xf>
    <xf numFmtId="0" fontId="15" fillId="0" borderId="363" xfId="96" applyFont="1" applyBorder="1" applyAlignment="1">
      <alignment horizontal="center"/>
      <protection/>
    </xf>
    <xf numFmtId="0" fontId="20" fillId="0" borderId="182" xfId="96" applyFont="1" applyFill="1" applyBorder="1" applyAlignment="1">
      <alignment horizontal="center"/>
      <protection/>
    </xf>
    <xf numFmtId="0" fontId="20" fillId="0" borderId="180" xfId="96" applyFont="1" applyFill="1" applyBorder="1" applyAlignment="1">
      <alignment horizontal="center"/>
      <protection/>
    </xf>
    <xf numFmtId="0" fontId="34" fillId="22" borderId="184" xfId="0" applyFont="1" applyFill="1" applyBorder="1" applyAlignment="1">
      <alignment horizontal="center"/>
    </xf>
    <xf numFmtId="0" fontId="34" fillId="22" borderId="269" xfId="0" applyFont="1" applyFill="1" applyBorder="1" applyAlignment="1">
      <alignment horizontal="center"/>
    </xf>
    <xf numFmtId="0" fontId="0" fillId="0" borderId="269" xfId="0" applyBorder="1" applyAlignment="1">
      <alignment horizontal="center"/>
    </xf>
    <xf numFmtId="0" fontId="0" fillId="0" borderId="364" xfId="0" applyBorder="1" applyAlignment="1">
      <alignment horizontal="center"/>
    </xf>
    <xf numFmtId="0" fontId="239" fillId="0" borderId="0" xfId="95" applyFont="1" applyBorder="1" applyAlignment="1">
      <alignment horizontal="right"/>
      <protection/>
    </xf>
    <xf numFmtId="0" fontId="239" fillId="0" borderId="365" xfId="95" applyFont="1" applyBorder="1" applyAlignment="1">
      <alignment horizontal="center"/>
      <protection/>
    </xf>
    <xf numFmtId="0" fontId="143" fillId="39" borderId="185" xfId="0" applyFont="1" applyFill="1" applyBorder="1" applyAlignment="1">
      <alignment horizontal="center"/>
    </xf>
    <xf numFmtId="0" fontId="1" fillId="39" borderId="185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9" fontId="118" fillId="27" borderId="0" xfId="0" applyNumberFormat="1" applyFont="1" applyFill="1" applyBorder="1" applyAlignment="1">
      <alignment horizontal="center" vertical="center"/>
    </xf>
    <xf numFmtId="9" fontId="19" fillId="27" borderId="0" xfId="0" applyNumberFormat="1" applyFont="1" applyFill="1" applyBorder="1" applyAlignment="1">
      <alignment horizontal="center" vertical="center"/>
    </xf>
    <xf numFmtId="0" fontId="146" fillId="39" borderId="366" xfId="0" applyFont="1" applyFill="1" applyBorder="1" applyAlignment="1">
      <alignment horizontal="center" vertical="center"/>
    </xf>
    <xf numFmtId="0" fontId="0" fillId="0" borderId="262" xfId="0" applyBorder="1" applyAlignment="1">
      <alignment vertical="center"/>
    </xf>
    <xf numFmtId="0" fontId="146" fillId="39" borderId="166" xfId="0" applyFont="1" applyFill="1" applyBorder="1" applyAlignment="1">
      <alignment horizontal="center" vertical="center"/>
    </xf>
    <xf numFmtId="0" fontId="0" fillId="0" borderId="367" xfId="0" applyBorder="1" applyAlignment="1">
      <alignment vertical="center"/>
    </xf>
    <xf numFmtId="0" fontId="0" fillId="0" borderId="368" xfId="0" applyBorder="1" applyAlignment="1">
      <alignment vertical="center"/>
    </xf>
    <xf numFmtId="0" fontId="0" fillId="0" borderId="369" xfId="0" applyBorder="1" applyAlignment="1">
      <alignment vertical="center"/>
    </xf>
    <xf numFmtId="0" fontId="146" fillId="0" borderId="0" xfId="0" applyFont="1" applyAlignment="1">
      <alignment horizontal="center" wrapText="1"/>
    </xf>
    <xf numFmtId="0" fontId="0" fillId="0" borderId="0" xfId="0" applyAlignment="1">
      <alignment/>
    </xf>
    <xf numFmtId="0" fontId="143" fillId="37" borderId="370" xfId="0" applyFont="1" applyFill="1" applyBorder="1" applyAlignment="1">
      <alignment horizontal="left" vertical="center"/>
    </xf>
    <xf numFmtId="0" fontId="143" fillId="37" borderId="371" xfId="0" applyFont="1" applyFill="1" applyBorder="1" applyAlignment="1">
      <alignment horizontal="left" vertical="center"/>
    </xf>
    <xf numFmtId="0" fontId="249" fillId="37" borderId="372" xfId="0" applyFont="1" applyFill="1" applyBorder="1" applyAlignment="1">
      <alignment horizontal="left" vertical="center"/>
    </xf>
    <xf numFmtId="0" fontId="249" fillId="37" borderId="373" xfId="0" applyFont="1" applyFill="1" applyBorder="1" applyAlignment="1">
      <alignment horizontal="left" vertic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_ACT Statistics Jan 2012" xfId="80"/>
    <cellStyle name="Normal 3" xfId="81"/>
    <cellStyle name="Normal 3 2" xfId="82"/>
    <cellStyle name="Normal 3 2 2 2" xfId="83"/>
    <cellStyle name="Normal 3 2 2 2 2" xfId="84"/>
    <cellStyle name="Normal 3 3" xfId="85"/>
    <cellStyle name="Normal 3 4" xfId="86"/>
    <cellStyle name="Normal 3_ACT monthly statistics" xfId="87"/>
    <cellStyle name="Normal 4" xfId="88"/>
    <cellStyle name="Normal 4 2" xfId="89"/>
    <cellStyle name="Normal 4_ACT Statistic" xfId="90"/>
    <cellStyle name="Normal 5" xfId="91"/>
    <cellStyle name="Normal 5 2" xfId="92"/>
    <cellStyle name="Normal 5 2 2" xfId="93"/>
    <cellStyle name="Normal 6" xfId="94"/>
    <cellStyle name="Normal 7" xfId="95"/>
    <cellStyle name="Normal 8" xfId="96"/>
    <cellStyle name="Note" xfId="97"/>
    <cellStyle name="Output" xfId="98"/>
    <cellStyle name="Percent" xfId="99"/>
    <cellStyle name="Percent 2" xfId="100"/>
    <cellStyle name="Percent 2 2" xfId="101"/>
    <cellStyle name="Percent 2 2 2" xfId="102"/>
    <cellStyle name="Percent 2 3" xfId="103"/>
    <cellStyle name="Percent 3" xfId="104"/>
    <cellStyle name="Percent 3 2" xfId="105"/>
    <cellStyle name="Percent 4" xfId="106"/>
    <cellStyle name="Title" xfId="107"/>
    <cellStyle name="Total" xfId="108"/>
    <cellStyle name="Warning Text" xfId="109"/>
    <cellStyle name="إخراج" xfId="110"/>
    <cellStyle name="إدخال" xfId="111"/>
    <cellStyle name="Hyperlink" xfId="112"/>
    <cellStyle name="الإجمالي" xfId="113"/>
    <cellStyle name="تمييز1" xfId="114"/>
    <cellStyle name="تمييز2" xfId="115"/>
    <cellStyle name="تمييز3" xfId="116"/>
    <cellStyle name="تمييز4" xfId="117"/>
    <cellStyle name="تمييز5" xfId="118"/>
    <cellStyle name="تمييز6" xfId="119"/>
    <cellStyle name="جيد" xfId="120"/>
    <cellStyle name="حساب" xfId="121"/>
    <cellStyle name="خلية تدقيق" xfId="122"/>
    <cellStyle name="خلية مرتبطة" xfId="123"/>
    <cellStyle name="سيئ" xfId="124"/>
    <cellStyle name="عملة [0]_Book1" xfId="125"/>
    <cellStyle name="عملة_Book1" xfId="126"/>
    <cellStyle name="عنوان" xfId="127"/>
    <cellStyle name="عنوان 1" xfId="128"/>
    <cellStyle name="عنوان 2" xfId="129"/>
    <cellStyle name="عنوان 3" xfId="130"/>
    <cellStyle name="عنوان 4" xfId="131"/>
    <cellStyle name="محايد" xfId="132"/>
    <cellStyle name="ملاحظة" xfId="133"/>
    <cellStyle name="نص تحذير" xfId="134"/>
    <cellStyle name="نص توضيحي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7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Relationship Id="rId2" Type="http://schemas.openxmlformats.org/officeDocument/2006/relationships/image" Target="../media/image16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085"/>
          <c:w val="0.9345"/>
          <c:h val="0.6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'IMP.&amp;EXP.'!$B$29:$B$31</c:f>
              <c:numCache>
                <c:ptCount val="3"/>
                <c:pt idx="1">
                  <c:v>2942814</c:v>
                </c:pt>
                <c:pt idx="2">
                  <c:v>2938040</c:v>
                </c:pt>
              </c:numCache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'IMP.&amp;EXP.'!$C$29:$C$31</c:f>
              <c:numCache>
                <c:ptCount val="3"/>
                <c:pt idx="1">
                  <c:v>1706574</c:v>
                </c:pt>
                <c:pt idx="2">
                  <c:v>272326</c:v>
                </c:pt>
              </c:numCache>
            </c:numRef>
          </c:val>
        </c:ser>
        <c:axId val="16842354"/>
        <c:axId val="17363459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'IMP.&amp;EXP.'!$D$29:$D$31</c:f>
              <c:numCache>
                <c:ptCount val="3"/>
                <c:pt idx="1">
                  <c:v>4649388</c:v>
                </c:pt>
                <c:pt idx="2">
                  <c:v>3210366</c:v>
                </c:pt>
              </c:numCache>
            </c:numRef>
          </c:val>
          <c:smooth val="0"/>
        </c:ser>
        <c:axId val="22053404"/>
        <c:axId val="64262909"/>
      </c:line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459"/>
        <c:crosses val="autoZero"/>
        <c:auto val="0"/>
        <c:lblOffset val="100"/>
        <c:tickLblSkip val="1"/>
        <c:noMultiLvlLbl val="0"/>
      </c:catAx>
      <c:valAx>
        <c:axId val="173634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2354"/>
        <c:crossesAt val="1"/>
        <c:crossBetween val="between"/>
        <c:dispUnits/>
      </c:valAx>
      <c:catAx>
        <c:axId val="22053404"/>
        <c:scaling>
          <c:orientation val="minMax"/>
        </c:scaling>
        <c:axPos val="b"/>
        <c:delete val="1"/>
        <c:majorTickMark val="out"/>
        <c:minorTickMark val="none"/>
        <c:tickLblPos val="nextTo"/>
        <c:crossAx val="64262909"/>
        <c:crosses val="autoZero"/>
        <c:auto val="0"/>
        <c:lblOffset val="100"/>
        <c:tickLblSkip val="1"/>
        <c:noMultiLvlLbl val="0"/>
      </c:catAx>
      <c:valAx>
        <c:axId val="64262909"/>
        <c:scaling>
          <c:orientation val="minMax"/>
        </c:scaling>
        <c:axPos val="l"/>
        <c:delete val="1"/>
        <c:majorTickMark val="out"/>
        <c:minorTickMark val="none"/>
        <c:tickLblPos val="nextTo"/>
        <c:crossAx val="2205340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65"/>
          <c:w val="0.81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29025"/>
          <c:w val="0.91475"/>
          <c:h val="0.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pass!$B$29:$B$31</c:f>
              <c:numCache>
                <c:ptCount val="3"/>
                <c:pt idx="1">
                  <c:v>4892</c:v>
                </c:pt>
                <c:pt idx="2">
                  <c:v>41835</c:v>
                </c:pt>
              </c:numCache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pass!$C$29:$C$31</c:f>
              <c:numCache>
                <c:ptCount val="3"/>
                <c:pt idx="1">
                  <c:v>21227</c:v>
                </c:pt>
                <c:pt idx="2">
                  <c:v>41061</c:v>
                </c:pt>
              </c:numCache>
            </c:numRef>
          </c:val>
        </c:ser>
        <c:axId val="41495270"/>
        <c:axId val="37913111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pass!$D$29:$D$31</c:f>
              <c:numCache>
                <c:ptCount val="3"/>
                <c:pt idx="1">
                  <c:v>26119</c:v>
                </c:pt>
                <c:pt idx="2">
                  <c:v>82896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'[1]table2'!$D$12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'[1]table2'!$E$12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'[1]table2'!$F$12</c:f>
              <c:numCache>
                <c:ptCount val="1"/>
                <c:pt idx="0">
                  <c:v>723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8080FF"/>
              </a:solidFill>
              <a:ln>
                <a:solidFill>
                  <a:srgbClr val="A6CAF0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'[1]table2'!$G$12</c:f>
              <c:numCache>
                <c:ptCount val="1"/>
                <c:pt idx="0">
                  <c:v>351</c:v>
                </c:pt>
              </c:numCache>
            </c:numRef>
          </c:val>
          <c:smooth val="0"/>
        </c:ser>
        <c:axId val="41495270"/>
        <c:axId val="37913111"/>
      </c:lineChart>
      <c:catAx>
        <c:axId val="414952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3111"/>
        <c:crosses val="autoZero"/>
        <c:auto val="0"/>
        <c:lblOffset val="100"/>
        <c:tickLblSkip val="1"/>
        <c:noMultiLvlLbl val="0"/>
      </c:catAx>
      <c:valAx>
        <c:axId val="37913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95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"/>
          <c:y val="0.94075"/>
          <c:w val="0.236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24825"/>
          <c:w val="0.9807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ships!$C$33:$C$39</c:f>
              <c:numCache>
                <c:ptCount val="7"/>
                <c:pt idx="0">
                  <c:v>27</c:v>
                </c:pt>
                <c:pt idx="1">
                  <c:v>63</c:v>
                </c:pt>
                <c:pt idx="2">
                  <c:v>185</c:v>
                </c:pt>
                <c:pt idx="3">
                  <c:v>0</c:v>
                </c:pt>
                <c:pt idx="4">
                  <c:v>79</c:v>
                </c:pt>
                <c:pt idx="5">
                  <c:v>65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ships!$D$33:$D$39</c:f>
              <c:numCache>
                <c:ptCount val="7"/>
                <c:pt idx="0">
                  <c:v>24</c:v>
                </c:pt>
                <c:pt idx="1">
                  <c:v>65</c:v>
                </c:pt>
                <c:pt idx="2">
                  <c:v>202</c:v>
                </c:pt>
                <c:pt idx="3">
                  <c:v>29</c:v>
                </c:pt>
                <c:pt idx="4">
                  <c:v>30</c:v>
                </c:pt>
                <c:pt idx="5">
                  <c:v>53</c:v>
                </c:pt>
                <c:pt idx="6">
                  <c:v>11</c:v>
                </c:pt>
              </c:numCache>
            </c:numRef>
          </c:val>
        </c:ser>
        <c:axId val="5673680"/>
        <c:axId val="51063121"/>
      </c:barChart>
      <c:cat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1063121"/>
        <c:crosses val="autoZero"/>
        <c:auto val="1"/>
        <c:lblOffset val="100"/>
        <c:tickLblSkip val="1"/>
        <c:noMultiLvlLbl val="0"/>
      </c:catAx>
      <c:valAx>
        <c:axId val="51063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673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4"/>
          <c:w val="0.31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'IMP.&amp;EXP.'!$B$29:$B$30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'IMP.&amp;EXP.'!$C$29:$C$30</c:f>
              <c:numCache/>
            </c:numRef>
          </c:val>
        </c:ser>
        <c:axId val="56914906"/>
        <c:axId val="42472107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'IMP.&amp;EXP.'!$A$29:$A$30</c:f>
              <c:strCache/>
            </c:strRef>
          </c:cat>
          <c:val>
            <c:numRef>
              <c:f>'IMP.&amp;EXP.'!$D$29:$D$30</c:f>
              <c:numCache/>
            </c:numRef>
          </c:val>
          <c:smooth val="0"/>
        </c:ser>
        <c:axId val="46704644"/>
        <c:axId val="17688613"/>
      </c:line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472107"/>
        <c:crosses val="autoZero"/>
        <c:auto val="0"/>
        <c:lblOffset val="100"/>
        <c:tickLblSkip val="1"/>
        <c:noMultiLvlLbl val="0"/>
      </c:catAx>
      <c:valAx>
        <c:axId val="424721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914906"/>
        <c:crossesAt val="1"/>
        <c:crossBetween val="between"/>
        <c:dispUnits/>
      </c:valAx>
      <c:catAx>
        <c:axId val="46704644"/>
        <c:scaling>
          <c:orientation val="minMax"/>
        </c:scaling>
        <c:axPos val="b"/>
        <c:delete val="1"/>
        <c:majorTickMark val="out"/>
        <c:minorTickMark val="none"/>
        <c:tickLblPos val="nextTo"/>
        <c:crossAx val="17688613"/>
        <c:crosses val="autoZero"/>
        <c:auto val="0"/>
        <c:lblOffset val="100"/>
        <c:tickLblSkip val="1"/>
        <c:noMultiLvlLbl val="0"/>
      </c:catAx>
      <c:valAx>
        <c:axId val="17688613"/>
        <c:scaling>
          <c:orientation val="minMax"/>
        </c:scaling>
        <c:axPos val="l"/>
        <c:delete val="1"/>
        <c:majorTickMark val="out"/>
        <c:minorTickMark val="none"/>
        <c:tickLblPos val="nextTo"/>
        <c:crossAx val="4670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685"/>
          <c:w val="0.92675"/>
          <c:h val="0.6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'IMP.&amp;EXP.'!$B$29:$B$31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'IMP.&amp;EXP.'!$C$29:$C$31</c:f>
              <c:numCache/>
            </c:numRef>
          </c:val>
        </c:ser>
        <c:axId val="24979790"/>
        <c:axId val="23491519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/>
            </c:strRef>
          </c:cat>
          <c:val>
            <c:numRef>
              <c:f>'IMP.&amp;EXP.'!$D$29:$D$31</c:f>
              <c:numCache/>
            </c:numRef>
          </c:val>
          <c:smooth val="0"/>
        </c:ser>
        <c:axId val="10097080"/>
        <c:axId val="23764857"/>
      </c:line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1519"/>
        <c:crosses val="autoZero"/>
        <c:auto val="0"/>
        <c:lblOffset val="100"/>
        <c:tickLblSkip val="1"/>
        <c:noMultiLvlLbl val="0"/>
      </c:catAx>
      <c:valAx>
        <c:axId val="234915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790"/>
        <c:crossesAt val="1"/>
        <c:crossBetween val="between"/>
        <c:dispUnits/>
      </c:valAx>
      <c:catAx>
        <c:axId val="10097080"/>
        <c:scaling>
          <c:orientation val="minMax"/>
        </c:scaling>
        <c:axPos val="b"/>
        <c:delete val="1"/>
        <c:majorTickMark val="out"/>
        <c:minorTickMark val="none"/>
        <c:tickLblPos val="nextTo"/>
        <c:crossAx val="23764857"/>
        <c:crosses val="autoZero"/>
        <c:auto val="0"/>
        <c:lblOffset val="100"/>
        <c:tickLblSkip val="1"/>
        <c:noMultiLvlLbl val="0"/>
      </c:catAx>
      <c:valAx>
        <c:axId val="23764857"/>
        <c:scaling>
          <c:orientation val="minMax"/>
        </c:scaling>
        <c:axPos val="l"/>
        <c:delete val="1"/>
        <c:majorTickMark val="out"/>
        <c:minorTickMark val="none"/>
        <c:tickLblPos val="nextTo"/>
        <c:crossAx val="1009708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775"/>
          <c:w val="0.748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19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pass!$B$29:$B$30</c:f>
              <c:numCache/>
            </c:numRef>
          </c:val>
          <c:shape val="box"/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pass!$C$29:$C$30</c:f>
              <c:numCache/>
            </c:numRef>
          </c:val>
          <c:shape val="box"/>
        </c:ser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pass!$D$29:$D$30</c:f>
              <c:numCache/>
            </c:numRef>
          </c:val>
          <c:shape val="box"/>
        </c:ser>
        <c:gapDepth val="50"/>
        <c:shape val="box"/>
        <c:axId val="12557122"/>
        <c:axId val="45905235"/>
        <c:axId val="10493932"/>
      </c:bar3DChart>
      <c:catAx>
        <c:axId val="125571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5905235"/>
        <c:crosses val="autoZero"/>
        <c:auto val="0"/>
        <c:lblOffset val="100"/>
        <c:tickLblSkip val="41"/>
        <c:noMultiLvlLbl val="0"/>
      </c:catAx>
      <c:valAx>
        <c:axId val="45905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557122"/>
        <c:crossesAt val="1"/>
        <c:crossBetween val="between"/>
        <c:dispUnits/>
      </c:valAx>
      <c:serAx>
        <c:axId val="104939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5235"/>
        <c:crosses val="autoZero"/>
        <c:tickLblSkip val="13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9025"/>
          <c:w val="0.91875"/>
          <c:h val="0.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pass!$B$29:$B$31</c:f>
              <c:numCache/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pass!$C$29:$C$31</c:f>
              <c:numCache/>
            </c:numRef>
          </c:val>
        </c:ser>
        <c:axId val="27336525"/>
        <c:axId val="44702134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/>
            </c:strRef>
          </c:cat>
          <c:val>
            <c:numRef>
              <c:f>pass!$D$29:$D$31</c:f>
              <c:numCache/>
            </c:numRef>
          </c:val>
          <c:smooth val="0"/>
        </c:ser>
        <c:axId val="27336525"/>
        <c:axId val="44702134"/>
      </c:lineChart>
      <c:catAx>
        <c:axId val="273365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2134"/>
        <c:crosses val="autoZero"/>
        <c:auto val="0"/>
        <c:lblOffset val="100"/>
        <c:tickLblSkip val="1"/>
        <c:noMultiLvlLbl val="0"/>
      </c:catAx>
      <c:valAx>
        <c:axId val="44702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36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3025"/>
          <c:w val="0.742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5625"/>
          <c:w val="0.970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ships!$C$33:$C$39</c:f>
              <c:numCache/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ships!$D$33:$D$39</c:f>
              <c:numCache/>
            </c:numRef>
          </c:val>
        </c:ser>
        <c:axId val="66774887"/>
        <c:axId val="64103072"/>
      </c:bar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6774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2075"/>
          <c:w val="0.664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123825</xdr:rowOff>
    </xdr:from>
    <xdr:to>
      <xdr:col>11</xdr:col>
      <xdr:colOff>1085850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2382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0.13675</cdr:y>
    </cdr:from>
    <cdr:to>
      <cdr:x>1</cdr:x>
      <cdr:y>0.252</cdr:y>
    </cdr:to>
    <cdr:sp>
      <cdr:nvSpPr>
        <cdr:cNvPr id="1" name="Text 1"/>
        <cdr:cNvSpPr txBox="1">
          <a:spLocks noChangeArrowheads="1"/>
        </cdr:cNvSpPr>
      </cdr:nvSpPr>
      <cdr:spPr>
        <a:xfrm>
          <a:off x="0" y="619125"/>
          <a:ext cx="48577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APR.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-0.00975</cdr:x>
      <cdr:y>0.00775</cdr:y>
    </cdr:from>
    <cdr:to>
      <cdr:x>1</cdr:x>
      <cdr:y>0.12675</cdr:y>
    </cdr:to>
    <cdr:sp>
      <cdr:nvSpPr>
        <cdr:cNvPr id="2" name="Text 2"/>
        <cdr:cNvSpPr txBox="1">
          <a:spLocks noChangeArrowheads="1"/>
        </cdr:cNvSpPr>
      </cdr:nvSpPr>
      <cdr:spPr>
        <a:xfrm>
          <a:off x="-38099" y="28575"/>
          <a:ext cx="48958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العقبة/نويبع لنهاية نيسان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0.18175</cdr:x>
      <cdr:y>0.0335</cdr:y>
    </cdr:from>
    <cdr:to>
      <cdr:x>0.812</cdr:x>
      <cdr:y>0.12625</cdr:y>
    </cdr:to>
    <cdr:sp>
      <cdr:nvSpPr>
        <cdr:cNvPr id="1" name="Text Box 4097"/>
        <cdr:cNvSpPr txBox="1">
          <a:spLocks noChangeArrowheads="1"/>
        </cdr:cNvSpPr>
      </cdr:nvSpPr>
      <cdr:spPr>
        <a:xfrm>
          <a:off x="1457325" y="152400"/>
          <a:ext cx="5057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انواع السفن التي امت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ميناء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العقبه شه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نيسان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</a:t>
          </a:r>
        </a:p>
      </cdr:txBody>
    </cdr:sp>
  </cdr:relSizeAnchor>
  <cdr:relSizeAnchor xmlns:cdr="http://schemas.openxmlformats.org/drawingml/2006/chartDrawing">
    <cdr:from>
      <cdr:x>0.157</cdr:x>
      <cdr:y>0.1995</cdr:y>
    </cdr:from>
    <cdr:to>
      <cdr:x>0.873</cdr:x>
      <cdr:y>0.328</cdr:y>
    </cdr:to>
    <cdr:sp>
      <cdr:nvSpPr>
        <cdr:cNvPr id="2" name="Text Box 4098"/>
        <cdr:cNvSpPr txBox="1">
          <a:spLocks noChangeArrowheads="1"/>
        </cdr:cNvSpPr>
      </cdr:nvSpPr>
      <cdr:spPr>
        <a:xfrm>
          <a:off x="1257300" y="904875"/>
          <a:ext cx="57531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APR. ( 202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1638300</xdr:colOff>
      <xdr:row>28</xdr:row>
      <xdr:rowOff>152400</xdr:rowOff>
    </xdr:to>
    <xdr:graphicFrame>
      <xdr:nvGraphicFramePr>
        <xdr:cNvPr id="1" name="Chart 27"/>
        <xdr:cNvGraphicFramePr/>
      </xdr:nvGraphicFramePr>
      <xdr:xfrm>
        <a:off x="0" y="647700"/>
        <a:ext cx="4524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3</xdr:row>
      <xdr:rowOff>85725</xdr:rowOff>
    </xdr:from>
    <xdr:to>
      <xdr:col>16</xdr:col>
      <xdr:colOff>1504950</xdr:colOff>
      <xdr:row>29</xdr:row>
      <xdr:rowOff>66675</xdr:rowOff>
    </xdr:to>
    <xdr:graphicFrame>
      <xdr:nvGraphicFramePr>
        <xdr:cNvPr id="2" name="Chart 28"/>
        <xdr:cNvGraphicFramePr/>
      </xdr:nvGraphicFramePr>
      <xdr:xfrm>
        <a:off x="4724400" y="571500"/>
        <a:ext cx="48101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30</xdr:row>
      <xdr:rowOff>0</xdr:rowOff>
    </xdr:from>
    <xdr:to>
      <xdr:col>17</xdr:col>
      <xdr:colOff>85725</xdr:colOff>
      <xdr:row>59</xdr:row>
      <xdr:rowOff>19050</xdr:rowOff>
    </xdr:to>
    <xdr:graphicFrame>
      <xdr:nvGraphicFramePr>
        <xdr:cNvPr id="3" name="Chart 30"/>
        <xdr:cNvGraphicFramePr/>
      </xdr:nvGraphicFramePr>
      <xdr:xfrm>
        <a:off x="1600200" y="5257800"/>
        <a:ext cx="80295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95250</xdr:colOff>
      <xdr:row>0</xdr:row>
      <xdr:rowOff>123825</xdr:rowOff>
    </xdr:from>
    <xdr:to>
      <xdr:col>14</xdr:col>
      <xdr:colOff>504825</xdr:colOff>
      <xdr:row>3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23825"/>
          <a:ext cx="1752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66675</xdr:rowOff>
    </xdr:from>
    <xdr:to>
      <xdr:col>9</xdr:col>
      <xdr:colOff>1295400</xdr:colOff>
      <xdr:row>7</xdr:row>
      <xdr:rowOff>9525</xdr:rowOff>
    </xdr:to>
    <xdr:sp>
      <xdr:nvSpPr>
        <xdr:cNvPr id="5" name="Text 1"/>
        <xdr:cNvSpPr txBox="1">
          <a:spLocks noChangeArrowheads="1"/>
        </xdr:cNvSpPr>
      </xdr:nvSpPr>
      <xdr:spPr>
        <a:xfrm>
          <a:off x="352425" y="714375"/>
          <a:ext cx="382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نيسان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بالطن</a:t>
          </a:r>
        </a:p>
      </xdr:txBody>
    </xdr:sp>
    <xdr:clientData/>
  </xdr:twoCellAnchor>
  <xdr:twoCellAnchor>
    <xdr:from>
      <xdr:col>0</xdr:col>
      <xdr:colOff>123825</xdr:colOff>
      <xdr:row>7</xdr:row>
      <xdr:rowOff>0</xdr:rowOff>
    </xdr:from>
    <xdr:to>
      <xdr:col>9</xdr:col>
      <xdr:colOff>1495425</xdr:colOff>
      <xdr:row>10</xdr:row>
      <xdr:rowOff>28575</xdr:rowOff>
    </xdr:to>
    <xdr:sp>
      <xdr:nvSpPr>
        <xdr:cNvPr id="6" name="Text 2"/>
        <xdr:cNvSpPr txBox="1">
          <a:spLocks noChangeArrowheads="1"/>
        </xdr:cNvSpPr>
      </xdr:nvSpPr>
      <xdr:spPr>
        <a:xfrm>
          <a:off x="123825" y="1133475"/>
          <a:ext cx="42576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0.49225</cdr:y>
    </cdr:from>
    <cdr:to>
      <cdr:x>0.79025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505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CARGO IMPORTS, EXPORTS &amp; TOTAL HANDLING ( 1985 - 1996 )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 (000) TONS </a:t>
          </a:r>
        </a:p>
      </cdr:txBody>
    </cdr:sp>
  </cdr:relSizeAnchor>
  <cdr:relSizeAnchor xmlns:cdr="http://schemas.openxmlformats.org/drawingml/2006/chartDrawing">
    <cdr:from>
      <cdr:x>-0.0005</cdr:x>
      <cdr:y>0.60025</cdr:y>
    </cdr:from>
    <cdr:to>
      <cdr:x>0.8235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5267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حركة المستوردات والصادرات ومجموع حركة المناولة خلال الفترة ( 1985 - 1996م )</a:t>
          </a:r>
        </a:p>
      </cdr:txBody>
    </cdr:sp>
  </cdr:relSizeAnchor>
  <cdr:relSizeAnchor xmlns:cdr="http://schemas.openxmlformats.org/drawingml/2006/chartDrawing">
    <cdr:from>
      <cdr:x>-0.0005</cdr:x>
      <cdr:y>0.15</cdr:y>
    </cdr:from>
    <cdr:to>
      <cdr:x>0.02525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(000)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0.9985</cdr:x>
      <cdr:y>0.0885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4953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نيسان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2021-2022 بالطن</a:t>
          </a:r>
        </a:p>
      </cdr:txBody>
    </cdr:sp>
  </cdr:relSizeAnchor>
  <cdr:relSizeAnchor xmlns:cdr="http://schemas.openxmlformats.org/drawingml/2006/chartDrawing">
    <cdr:from>
      <cdr:x>-0.0005</cdr:x>
      <cdr:y>0.07375</cdr:y>
    </cdr:from>
    <cdr:to>
      <cdr:x>0.97125</cdr:x>
      <cdr:y>0.19</cdr:y>
    </cdr:to>
    <cdr:sp>
      <cdr:nvSpPr>
        <cdr:cNvPr id="2" name="Text 2"/>
        <cdr:cNvSpPr txBox="1">
          <a:spLocks noChangeArrowheads="1"/>
        </cdr:cNvSpPr>
      </cdr:nvSpPr>
      <cdr:spPr>
        <a:xfrm>
          <a:off x="0" y="295275"/>
          <a:ext cx="48196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2020/2021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-0.0005</cdr:x>
      <cdr:y>0.8725</cdr:y>
    </cdr:from>
    <cdr:to>
      <cdr:x>0.0325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514725"/>
          <a:ext cx="1619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809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6</xdr:col>
      <xdr:colOff>142875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66675" y="161925"/>
        <a:ext cx="4962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0.27625</cdr:y>
    </cdr:from>
    <cdr:to>
      <cdr:x>0.8615</cdr:x>
      <cdr:y>0.90975</cdr:y>
    </cdr:to>
    <cdr:sp>
      <cdr:nvSpPr>
        <cdr:cNvPr id="1" name="Text 1"/>
        <cdr:cNvSpPr txBox="1">
          <a:spLocks noChangeArrowheads="1"/>
        </cdr:cNvSpPr>
      </cdr:nvSpPr>
      <cdr:spPr>
        <a:xfrm>
          <a:off x="114300" y="0"/>
          <a:ext cx="5172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CONTAINERS IMPORTED VIA AQABA PORT LOCAL &amp; TRANSIT FROM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1992 - 1996 ( TEU'S )</a:t>
          </a:r>
        </a:p>
      </cdr:txBody>
    </cdr:sp>
  </cdr:relSizeAnchor>
  <cdr:relSizeAnchor xmlns:cdr="http://schemas.openxmlformats.org/drawingml/2006/chartDrawing">
    <cdr:from>
      <cdr:x>0.0245</cdr:x>
      <cdr:y>0.1615</cdr:y>
    </cdr:from>
    <cdr:to>
      <cdr:x>0.863</cdr:x>
      <cdr:y>0.965</cdr:y>
    </cdr:to>
    <cdr:sp>
      <cdr:nvSpPr>
        <cdr:cNvPr id="2" name="Text 2"/>
        <cdr:cNvSpPr txBox="1">
          <a:spLocks noChangeArrowheads="1"/>
        </cdr:cNvSpPr>
      </cdr:nvSpPr>
      <cdr:spPr>
        <a:xfrm>
          <a:off x="142875" y="0"/>
          <a:ext cx="5153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الحاويات المستوردة عبر ميناء العقبة / أردنية وترانزيت خلال الفترة 
</a:t>
          </a: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1992 - 1996 وحدة مكافئه 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0.13225</cdr:y>
    </cdr:from>
    <cdr:to>
      <cdr:x>0.93375</cdr:x>
      <cdr:y>0.26</cdr:y>
    </cdr:to>
    <cdr:sp>
      <cdr:nvSpPr>
        <cdr:cNvPr id="1" name="Text 1"/>
        <cdr:cNvSpPr txBox="1">
          <a:spLocks noChangeArrowheads="1"/>
        </cdr:cNvSpPr>
      </cdr:nvSpPr>
      <cdr:spPr>
        <a:xfrm>
          <a:off x="0" y="552450"/>
          <a:ext cx="4876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-0.0005</cdr:x>
      <cdr:y>0.0025</cdr:y>
    </cdr:from>
    <cdr:to>
      <cdr:x>0.986</cdr:x>
      <cdr:y>0.13575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9525"/>
          <a:ext cx="51530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نويبع لنهاية ش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هر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نيسان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7</xdr:col>
      <xdr:colOff>200025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0" y="57150"/>
        <a:ext cx="52197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0.92975</cdr:x>
      <cdr:y>0.07325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619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أنواع السفن التي أمت ميناء العقبة  لنهاية شهر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نيسان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0.07325</cdr:y>
    </cdr:from>
    <cdr:to>
      <cdr:x>0.9785</cdr:x>
      <cdr:y>0.17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23850"/>
          <a:ext cx="3810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781050</xdr:colOff>
      <xdr:row>0</xdr:row>
      <xdr:rowOff>323850</xdr:rowOff>
    </xdr:from>
    <xdr:to>
      <xdr:col>28</xdr:col>
      <xdr:colOff>914400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17075" y="3238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35</xdr:col>
      <xdr:colOff>447675</xdr:colOff>
      <xdr:row>0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31850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38100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7625" y="38100"/>
        <a:ext cx="38862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57150</xdr:rowOff>
    </xdr:from>
    <xdr:to>
      <xdr:col>1</xdr:col>
      <xdr:colOff>4762500</xdr:colOff>
      <xdr:row>4</xdr:row>
      <xdr:rowOff>457200</xdr:rowOff>
    </xdr:to>
    <xdr:sp>
      <xdr:nvSpPr>
        <xdr:cNvPr id="1" name="WordArt 1"/>
        <xdr:cNvSpPr>
          <a:spLocks/>
        </xdr:cNvSpPr>
      </xdr:nvSpPr>
      <xdr:spPr>
        <a:xfrm>
          <a:off x="114300" y="2495550"/>
          <a:ext cx="46482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CARGO, PASSENGERS.&amp; SHIPS </a:t>
          </a:r>
        </a:p>
      </xdr:txBody>
    </xdr:sp>
    <xdr:clientData/>
  </xdr:twoCellAnchor>
  <xdr:twoCellAnchor>
    <xdr:from>
      <xdr:col>1</xdr:col>
      <xdr:colOff>114300</xdr:colOff>
      <xdr:row>4</xdr:row>
      <xdr:rowOff>628650</xdr:rowOff>
    </xdr:from>
    <xdr:to>
      <xdr:col>1</xdr:col>
      <xdr:colOff>4629150</xdr:colOff>
      <xdr:row>4</xdr:row>
      <xdr:rowOff>1104900</xdr:rowOff>
    </xdr:to>
    <xdr:sp>
      <xdr:nvSpPr>
        <xdr:cNvPr id="2" name="WordArt 2"/>
        <xdr:cNvSpPr>
          <a:spLocks/>
        </xdr:cNvSpPr>
      </xdr:nvSpPr>
      <xdr:spPr>
        <a:xfrm>
          <a:off x="114300" y="3067050"/>
          <a:ext cx="45148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VIA AQABA PORTS </a:t>
          </a:r>
        </a:p>
      </xdr:txBody>
    </xdr:sp>
    <xdr:clientData/>
  </xdr:twoCellAnchor>
  <xdr:twoCellAnchor>
    <xdr:from>
      <xdr:col>2</xdr:col>
      <xdr:colOff>571500</xdr:colOff>
      <xdr:row>4</xdr:row>
      <xdr:rowOff>114300</xdr:rowOff>
    </xdr:from>
    <xdr:to>
      <xdr:col>2</xdr:col>
      <xdr:colOff>3143250</xdr:colOff>
      <xdr:row>4</xdr:row>
      <xdr:rowOff>590550</xdr:rowOff>
    </xdr:to>
    <xdr:sp>
      <xdr:nvSpPr>
        <xdr:cNvPr id="3" name="WordArt 3"/>
        <xdr:cNvSpPr>
          <a:spLocks/>
        </xdr:cNvSpPr>
      </xdr:nvSpPr>
      <xdr:spPr>
        <a:xfrm>
          <a:off x="5781675" y="2552700"/>
          <a:ext cx="25717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ملخص بحركة</a:t>
          </a:r>
        </a:p>
      </xdr:txBody>
    </xdr:sp>
    <xdr:clientData/>
  </xdr:twoCellAnchor>
  <xdr:twoCellAnchor>
    <xdr:from>
      <xdr:col>2</xdr:col>
      <xdr:colOff>419100</xdr:colOff>
      <xdr:row>4</xdr:row>
      <xdr:rowOff>685800</xdr:rowOff>
    </xdr:from>
    <xdr:to>
      <xdr:col>2</xdr:col>
      <xdr:colOff>3028950</xdr:colOff>
      <xdr:row>4</xdr:row>
      <xdr:rowOff>1133475</xdr:rowOff>
    </xdr:to>
    <xdr:sp>
      <xdr:nvSpPr>
        <xdr:cNvPr id="4" name="WordArt 4"/>
        <xdr:cNvSpPr>
          <a:spLocks/>
        </xdr:cNvSpPr>
      </xdr:nvSpPr>
      <xdr:spPr>
        <a:xfrm>
          <a:off x="5629275" y="3124200"/>
          <a:ext cx="26098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ميناء العقبة</a:t>
          </a:r>
        </a:p>
      </xdr:txBody>
    </xdr:sp>
    <xdr:clientData/>
  </xdr:twoCellAnchor>
  <xdr:twoCellAnchor>
    <xdr:from>
      <xdr:col>1</xdr:col>
      <xdr:colOff>152400</xdr:colOff>
      <xdr:row>6</xdr:row>
      <xdr:rowOff>114300</xdr:rowOff>
    </xdr:from>
    <xdr:to>
      <xdr:col>1</xdr:col>
      <xdr:colOff>4648200</xdr:colOff>
      <xdr:row>6</xdr:row>
      <xdr:rowOff>419100</xdr:rowOff>
    </xdr:to>
    <xdr:sp>
      <xdr:nvSpPr>
        <xdr:cNvPr id="5" name="WordArt 5"/>
        <xdr:cNvSpPr>
          <a:spLocks/>
        </xdr:cNvSpPr>
      </xdr:nvSpPr>
      <xdr:spPr>
        <a:xfrm>
          <a:off x="152400" y="3819525"/>
          <a:ext cx="4495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SHIPS AND PASSENGERS </a:t>
          </a:r>
        </a:p>
      </xdr:txBody>
    </xdr:sp>
    <xdr:clientData/>
  </xdr:twoCellAnchor>
  <xdr:twoCellAnchor>
    <xdr:from>
      <xdr:col>1</xdr:col>
      <xdr:colOff>1333500</xdr:colOff>
      <xdr:row>6</xdr:row>
      <xdr:rowOff>619125</xdr:rowOff>
    </xdr:from>
    <xdr:to>
      <xdr:col>1</xdr:col>
      <xdr:colOff>3105150</xdr:colOff>
      <xdr:row>6</xdr:row>
      <xdr:rowOff>904875</xdr:rowOff>
    </xdr:to>
    <xdr:sp>
      <xdr:nvSpPr>
        <xdr:cNvPr id="6" name="WordArt 6"/>
        <xdr:cNvSpPr>
          <a:spLocks/>
        </xdr:cNvSpPr>
      </xdr:nvSpPr>
      <xdr:spPr>
        <a:xfrm>
          <a:off x="1333500" y="4324350"/>
          <a:ext cx="1771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 TRAFFIC</a:t>
          </a:r>
        </a:p>
      </xdr:txBody>
    </xdr:sp>
    <xdr:clientData/>
  </xdr:twoCellAnchor>
  <xdr:twoCellAnchor>
    <xdr:from>
      <xdr:col>2</xdr:col>
      <xdr:colOff>571500</xdr:colOff>
      <xdr:row>6</xdr:row>
      <xdr:rowOff>209550</xdr:rowOff>
    </xdr:from>
    <xdr:to>
      <xdr:col>2</xdr:col>
      <xdr:colOff>3514725</xdr:colOff>
      <xdr:row>6</xdr:row>
      <xdr:rowOff>781050</xdr:rowOff>
    </xdr:to>
    <xdr:sp>
      <xdr:nvSpPr>
        <xdr:cNvPr id="7" name="WordArt 7"/>
        <xdr:cNvSpPr>
          <a:spLocks/>
        </xdr:cNvSpPr>
      </xdr:nvSpPr>
      <xdr:spPr>
        <a:xfrm>
          <a:off x="5781675" y="3914775"/>
          <a:ext cx="29432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السفن والركاب </a:t>
          </a:r>
        </a:p>
      </xdr:txBody>
    </xdr:sp>
    <xdr:clientData/>
  </xdr:twoCellAnchor>
  <xdr:twoCellAnchor>
    <xdr:from>
      <xdr:col>1</xdr:col>
      <xdr:colOff>228600</xdr:colOff>
      <xdr:row>7</xdr:row>
      <xdr:rowOff>76200</xdr:rowOff>
    </xdr:from>
    <xdr:to>
      <xdr:col>1</xdr:col>
      <xdr:colOff>4895850</xdr:colOff>
      <xdr:row>7</xdr:row>
      <xdr:rowOff>571500</xdr:rowOff>
    </xdr:to>
    <xdr:sp>
      <xdr:nvSpPr>
        <xdr:cNvPr id="8" name="WordArt 8"/>
        <xdr:cNvSpPr>
          <a:spLocks/>
        </xdr:cNvSpPr>
      </xdr:nvSpPr>
      <xdr:spPr>
        <a:xfrm>
          <a:off x="228600" y="4791075"/>
          <a:ext cx="46672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&amp; EXPORTS TRAFFIC VIA AQABA  </a:t>
          </a:r>
        </a:p>
      </xdr:txBody>
    </xdr:sp>
    <xdr:clientData/>
  </xdr:twoCellAnchor>
  <xdr:twoCellAnchor>
    <xdr:from>
      <xdr:col>1</xdr:col>
      <xdr:colOff>209550</xdr:colOff>
      <xdr:row>7</xdr:row>
      <xdr:rowOff>628650</xdr:rowOff>
    </xdr:from>
    <xdr:to>
      <xdr:col>1</xdr:col>
      <xdr:colOff>4762500</xdr:colOff>
      <xdr:row>7</xdr:row>
      <xdr:rowOff>1028700</xdr:rowOff>
    </xdr:to>
    <xdr:sp>
      <xdr:nvSpPr>
        <xdr:cNvPr id="9" name="WordArt 9"/>
        <xdr:cNvSpPr>
          <a:spLocks/>
        </xdr:cNvSpPr>
      </xdr:nvSpPr>
      <xdr:spPr>
        <a:xfrm>
          <a:off x="209550" y="5343525"/>
          <a:ext cx="45529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PORT ACCORDING TO TYPE OF CARGO</a:t>
          </a:r>
        </a:p>
      </xdr:txBody>
    </xdr:sp>
    <xdr:clientData/>
  </xdr:twoCellAnchor>
  <xdr:twoCellAnchor>
    <xdr:from>
      <xdr:col>2</xdr:col>
      <xdr:colOff>552450</xdr:colOff>
      <xdr:row>7</xdr:row>
      <xdr:rowOff>171450</xdr:rowOff>
    </xdr:from>
    <xdr:to>
      <xdr:col>2</xdr:col>
      <xdr:colOff>3552825</xdr:colOff>
      <xdr:row>7</xdr:row>
      <xdr:rowOff>647700</xdr:rowOff>
    </xdr:to>
    <xdr:sp>
      <xdr:nvSpPr>
        <xdr:cNvPr id="10" name="WordArt 10"/>
        <xdr:cNvSpPr>
          <a:spLocks/>
        </xdr:cNvSpPr>
      </xdr:nvSpPr>
      <xdr:spPr>
        <a:xfrm>
          <a:off x="5762625" y="4886325"/>
          <a:ext cx="30003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والصادرات</a:t>
          </a:r>
        </a:p>
      </xdr:txBody>
    </xdr:sp>
    <xdr:clientData/>
  </xdr:twoCellAnchor>
  <xdr:twoCellAnchor>
    <xdr:from>
      <xdr:col>2</xdr:col>
      <xdr:colOff>666750</xdr:colOff>
      <xdr:row>7</xdr:row>
      <xdr:rowOff>628650</xdr:rowOff>
    </xdr:from>
    <xdr:to>
      <xdr:col>2</xdr:col>
      <xdr:colOff>3390900</xdr:colOff>
      <xdr:row>7</xdr:row>
      <xdr:rowOff>1028700</xdr:rowOff>
    </xdr:to>
    <xdr:sp>
      <xdr:nvSpPr>
        <xdr:cNvPr id="11" name="WordArt 11"/>
        <xdr:cNvSpPr>
          <a:spLocks/>
        </xdr:cNvSpPr>
      </xdr:nvSpPr>
      <xdr:spPr>
        <a:xfrm>
          <a:off x="5876925" y="5343525"/>
          <a:ext cx="2724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حسب نوع البضاعة</a:t>
          </a:r>
        </a:p>
      </xdr:txBody>
    </xdr:sp>
    <xdr:clientData/>
  </xdr:twoCellAnchor>
  <xdr:twoCellAnchor>
    <xdr:from>
      <xdr:col>2</xdr:col>
      <xdr:colOff>133350</xdr:colOff>
      <xdr:row>8</xdr:row>
      <xdr:rowOff>190500</xdr:rowOff>
    </xdr:from>
    <xdr:to>
      <xdr:col>2</xdr:col>
      <xdr:colOff>3619500</xdr:colOff>
      <xdr:row>8</xdr:row>
      <xdr:rowOff>781050</xdr:rowOff>
    </xdr:to>
    <xdr:sp>
      <xdr:nvSpPr>
        <xdr:cNvPr id="12" name="WordArt 12"/>
        <xdr:cNvSpPr>
          <a:spLocks/>
        </xdr:cNvSpPr>
      </xdr:nvSpPr>
      <xdr:spPr>
        <a:xfrm>
          <a:off x="5343525" y="6048375"/>
          <a:ext cx="3486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الصادرات عبر الميناء</a:t>
          </a:r>
        </a:p>
      </xdr:txBody>
    </xdr:sp>
    <xdr:clientData/>
  </xdr:twoCellAnchor>
  <xdr:twoCellAnchor>
    <xdr:from>
      <xdr:col>1</xdr:col>
      <xdr:colOff>190500</xdr:colOff>
      <xdr:row>8</xdr:row>
      <xdr:rowOff>133350</xdr:rowOff>
    </xdr:from>
    <xdr:to>
      <xdr:col>1</xdr:col>
      <xdr:colOff>5010150</xdr:colOff>
      <xdr:row>8</xdr:row>
      <xdr:rowOff>923925</xdr:rowOff>
    </xdr:to>
    <xdr:sp>
      <xdr:nvSpPr>
        <xdr:cNvPr id="13" name="WordArt 13"/>
        <xdr:cNvSpPr>
          <a:spLocks/>
        </xdr:cNvSpPr>
      </xdr:nvSpPr>
      <xdr:spPr>
        <a:xfrm>
          <a:off x="190500" y="5991225"/>
          <a:ext cx="4819650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EXPORTS TRAFFIC VIA AQABA PORT</a:t>
          </a:r>
        </a:p>
      </xdr:txBody>
    </xdr:sp>
    <xdr:clientData/>
  </xdr:twoCellAnchor>
  <xdr:twoCellAnchor>
    <xdr:from>
      <xdr:col>2</xdr:col>
      <xdr:colOff>190500</xdr:colOff>
      <xdr:row>9</xdr:row>
      <xdr:rowOff>209550</xdr:rowOff>
    </xdr:from>
    <xdr:to>
      <xdr:col>2</xdr:col>
      <xdr:colOff>3524250</xdr:colOff>
      <xdr:row>9</xdr:row>
      <xdr:rowOff>800100</xdr:rowOff>
    </xdr:to>
    <xdr:sp>
      <xdr:nvSpPr>
        <xdr:cNvPr id="14" name="WordArt 14"/>
        <xdr:cNvSpPr>
          <a:spLocks/>
        </xdr:cNvSpPr>
      </xdr:nvSpPr>
      <xdr:spPr>
        <a:xfrm>
          <a:off x="5400675" y="7077075"/>
          <a:ext cx="33337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عبر الميناء</a:t>
          </a:r>
        </a:p>
      </xdr:txBody>
    </xdr:sp>
    <xdr:clientData/>
  </xdr:twoCellAnchor>
  <xdr:twoCellAnchor>
    <xdr:from>
      <xdr:col>1</xdr:col>
      <xdr:colOff>247650</xdr:colOff>
      <xdr:row>9</xdr:row>
      <xdr:rowOff>228600</xdr:rowOff>
    </xdr:from>
    <xdr:to>
      <xdr:col>1</xdr:col>
      <xdr:colOff>5029200</xdr:colOff>
      <xdr:row>9</xdr:row>
      <xdr:rowOff>828675</xdr:rowOff>
    </xdr:to>
    <xdr:sp>
      <xdr:nvSpPr>
        <xdr:cNvPr id="15" name="WordArt 15"/>
        <xdr:cNvSpPr>
          <a:spLocks/>
        </xdr:cNvSpPr>
      </xdr:nvSpPr>
      <xdr:spPr>
        <a:xfrm>
          <a:off x="247650" y="7096125"/>
          <a:ext cx="478155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TRAFFIC VIA AQABA PORT</a:t>
          </a:r>
        </a:p>
      </xdr:txBody>
    </xdr:sp>
    <xdr:clientData/>
  </xdr:twoCellAnchor>
  <xdr:twoCellAnchor>
    <xdr:from>
      <xdr:col>2</xdr:col>
      <xdr:colOff>342900</xdr:colOff>
      <xdr:row>11</xdr:row>
      <xdr:rowOff>38100</xdr:rowOff>
    </xdr:from>
    <xdr:to>
      <xdr:col>2</xdr:col>
      <xdr:colOff>3638550</xdr:colOff>
      <xdr:row>11</xdr:row>
      <xdr:rowOff>495300</xdr:rowOff>
    </xdr:to>
    <xdr:sp>
      <xdr:nvSpPr>
        <xdr:cNvPr id="16" name="WordArt 16"/>
        <xdr:cNvSpPr>
          <a:spLocks/>
        </xdr:cNvSpPr>
      </xdr:nvSpPr>
      <xdr:spPr>
        <a:xfrm>
          <a:off x="5553075" y="89249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11</xdr:row>
      <xdr:rowOff>609600</xdr:rowOff>
    </xdr:from>
    <xdr:to>
      <xdr:col>2</xdr:col>
      <xdr:colOff>3714750</xdr:colOff>
      <xdr:row>11</xdr:row>
      <xdr:rowOff>1028700</xdr:rowOff>
    </xdr:to>
    <xdr:sp>
      <xdr:nvSpPr>
        <xdr:cNvPr id="17" name="WordArt 17"/>
        <xdr:cNvSpPr>
          <a:spLocks/>
        </xdr:cNvSpPr>
      </xdr:nvSpPr>
      <xdr:spPr>
        <a:xfrm>
          <a:off x="5534025" y="9496425"/>
          <a:ext cx="33909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11</xdr:row>
      <xdr:rowOff>76200</xdr:rowOff>
    </xdr:from>
    <xdr:to>
      <xdr:col>1</xdr:col>
      <xdr:colOff>4838700</xdr:colOff>
      <xdr:row>11</xdr:row>
      <xdr:rowOff>495300</xdr:rowOff>
    </xdr:to>
    <xdr:sp>
      <xdr:nvSpPr>
        <xdr:cNvPr id="18" name="WordArt 18"/>
        <xdr:cNvSpPr>
          <a:spLocks/>
        </xdr:cNvSpPr>
      </xdr:nvSpPr>
      <xdr:spPr>
        <a:xfrm>
          <a:off x="76200" y="89630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11</xdr:row>
      <xdr:rowOff>628650</xdr:rowOff>
    </xdr:from>
    <xdr:to>
      <xdr:col>1</xdr:col>
      <xdr:colOff>4724400</xdr:colOff>
      <xdr:row>11</xdr:row>
      <xdr:rowOff>1047750</xdr:rowOff>
    </xdr:to>
    <xdr:sp>
      <xdr:nvSpPr>
        <xdr:cNvPr id="19" name="WordArt 19"/>
        <xdr:cNvSpPr>
          <a:spLocks/>
        </xdr:cNvSpPr>
      </xdr:nvSpPr>
      <xdr:spPr>
        <a:xfrm>
          <a:off x="247650" y="9515475"/>
          <a:ext cx="44767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  <xdr:twoCellAnchor>
    <xdr:from>
      <xdr:col>2</xdr:col>
      <xdr:colOff>361950</xdr:colOff>
      <xdr:row>12</xdr:row>
      <xdr:rowOff>0</xdr:rowOff>
    </xdr:from>
    <xdr:to>
      <xdr:col>2</xdr:col>
      <xdr:colOff>3390900</xdr:colOff>
      <xdr:row>12</xdr:row>
      <xdr:rowOff>0</xdr:rowOff>
    </xdr:to>
    <xdr:sp>
      <xdr:nvSpPr>
        <xdr:cNvPr id="20" name="WordArt 20"/>
        <xdr:cNvSpPr>
          <a:spLocks/>
        </xdr:cNvSpPr>
      </xdr:nvSpPr>
      <xdr:spPr>
        <a:xfrm>
          <a:off x="5572125" y="10029825"/>
          <a:ext cx="3028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المستوردة</a:t>
          </a:r>
        </a:p>
      </xdr:txBody>
    </xdr:sp>
    <xdr:clientData/>
  </xdr:twoCellAnchor>
  <xdr:twoCellAnchor>
    <xdr:from>
      <xdr:col>2</xdr:col>
      <xdr:colOff>342900</xdr:colOff>
      <xdr:row>12</xdr:row>
      <xdr:rowOff>0</xdr:rowOff>
    </xdr:from>
    <xdr:to>
      <xdr:col>2</xdr:col>
      <xdr:colOff>3448050</xdr:colOff>
      <xdr:row>12</xdr:row>
      <xdr:rowOff>0</xdr:rowOff>
    </xdr:to>
    <xdr:sp>
      <xdr:nvSpPr>
        <xdr:cNvPr id="21" name="WordArt 21"/>
        <xdr:cNvSpPr>
          <a:spLocks/>
        </xdr:cNvSpPr>
      </xdr:nvSpPr>
      <xdr:spPr>
        <a:xfrm>
          <a:off x="5553075" y="10029825"/>
          <a:ext cx="3105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والمصدرة عبر الميناء</a:t>
          </a: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4171950</xdr:colOff>
      <xdr:row>12</xdr:row>
      <xdr:rowOff>0</xdr:rowOff>
    </xdr:to>
    <xdr:sp>
      <xdr:nvSpPr>
        <xdr:cNvPr id="22" name="WordArt 22"/>
        <xdr:cNvSpPr>
          <a:spLocks/>
        </xdr:cNvSpPr>
      </xdr:nvSpPr>
      <xdr:spPr>
        <a:xfrm>
          <a:off x="381000" y="10029825"/>
          <a:ext cx="3790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 AND EXPORTS</a:t>
          </a:r>
        </a:p>
      </xdr:txBody>
    </xdr:sp>
    <xdr:clientData/>
  </xdr:twoCellAnchor>
  <xdr:twoCellAnchor>
    <xdr:from>
      <xdr:col>1</xdr:col>
      <xdr:colOff>266700</xdr:colOff>
      <xdr:row>12</xdr:row>
      <xdr:rowOff>0</xdr:rowOff>
    </xdr:from>
    <xdr:to>
      <xdr:col>1</xdr:col>
      <xdr:colOff>4343400</xdr:colOff>
      <xdr:row>12</xdr:row>
      <xdr:rowOff>0</xdr:rowOff>
    </xdr:to>
    <xdr:sp>
      <xdr:nvSpPr>
        <xdr:cNvPr id="23" name="WordArt 23"/>
        <xdr:cNvSpPr>
          <a:spLocks/>
        </xdr:cNvSpPr>
      </xdr:nvSpPr>
      <xdr:spPr>
        <a:xfrm>
          <a:off x="266700" y="10029825"/>
          <a:ext cx="4076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CONTAINERS </a:t>
          </a:r>
        </a:p>
      </xdr:txBody>
    </xdr:sp>
    <xdr:clientData/>
  </xdr:twoCellAnchor>
  <xdr:twoCellAnchor>
    <xdr:from>
      <xdr:col>2</xdr:col>
      <xdr:colOff>400050</xdr:colOff>
      <xdr:row>12</xdr:row>
      <xdr:rowOff>114300</xdr:rowOff>
    </xdr:from>
    <xdr:to>
      <xdr:col>2</xdr:col>
      <xdr:colOff>3581400</xdr:colOff>
      <xdr:row>12</xdr:row>
      <xdr:rowOff>628650</xdr:rowOff>
    </xdr:to>
    <xdr:sp>
      <xdr:nvSpPr>
        <xdr:cNvPr id="24" name="WordArt 24"/>
        <xdr:cNvSpPr>
          <a:spLocks/>
        </xdr:cNvSpPr>
      </xdr:nvSpPr>
      <xdr:spPr>
        <a:xfrm>
          <a:off x="5610225" y="10144125"/>
          <a:ext cx="31813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البضائع المحملة من الميناء</a:t>
          </a:r>
        </a:p>
      </xdr:txBody>
    </xdr:sp>
    <xdr:clientData/>
  </xdr:twoCellAnchor>
  <xdr:twoCellAnchor>
    <xdr:from>
      <xdr:col>2</xdr:col>
      <xdr:colOff>342900</xdr:colOff>
      <xdr:row>12</xdr:row>
      <xdr:rowOff>666750</xdr:rowOff>
    </xdr:from>
    <xdr:to>
      <xdr:col>2</xdr:col>
      <xdr:colOff>3409950</xdr:colOff>
      <xdr:row>12</xdr:row>
      <xdr:rowOff>1085850</xdr:rowOff>
    </xdr:to>
    <xdr:sp>
      <xdr:nvSpPr>
        <xdr:cNvPr id="25" name="WordArt 25"/>
        <xdr:cNvSpPr>
          <a:spLocks/>
        </xdr:cNvSpPr>
      </xdr:nvSpPr>
      <xdr:spPr>
        <a:xfrm>
          <a:off x="5553075" y="10696575"/>
          <a:ext cx="3067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وكميات الفوسفات المصدرة</a:t>
          </a:r>
        </a:p>
      </xdr:txBody>
    </xdr:sp>
    <xdr:clientData/>
  </xdr:twoCellAnchor>
  <xdr:twoCellAnchor>
    <xdr:from>
      <xdr:col>1</xdr:col>
      <xdr:colOff>152400</xdr:colOff>
      <xdr:row>12</xdr:row>
      <xdr:rowOff>152400</xdr:rowOff>
    </xdr:from>
    <xdr:to>
      <xdr:col>1</xdr:col>
      <xdr:colOff>4991100</xdr:colOff>
      <xdr:row>12</xdr:row>
      <xdr:rowOff>647700</xdr:rowOff>
    </xdr:to>
    <xdr:sp>
      <xdr:nvSpPr>
        <xdr:cNvPr id="26" name="WordArt 26"/>
        <xdr:cNvSpPr>
          <a:spLocks/>
        </xdr:cNvSpPr>
      </xdr:nvSpPr>
      <xdr:spPr>
        <a:xfrm>
          <a:off x="152400" y="10182225"/>
          <a:ext cx="48387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 DELIVERY FROM THE PORTS &amp;</a:t>
          </a:r>
        </a:p>
      </xdr:txBody>
    </xdr:sp>
    <xdr:clientData/>
  </xdr:twoCellAnchor>
  <xdr:twoCellAnchor>
    <xdr:from>
      <xdr:col>1</xdr:col>
      <xdr:colOff>247650</xdr:colOff>
      <xdr:row>12</xdr:row>
      <xdr:rowOff>723900</xdr:rowOff>
    </xdr:from>
    <xdr:to>
      <xdr:col>1</xdr:col>
      <xdr:colOff>4705350</xdr:colOff>
      <xdr:row>12</xdr:row>
      <xdr:rowOff>1200150</xdr:rowOff>
    </xdr:to>
    <xdr:sp>
      <xdr:nvSpPr>
        <xdr:cNvPr id="27" name="WordArt 27"/>
        <xdr:cNvSpPr>
          <a:spLocks/>
        </xdr:cNvSpPr>
      </xdr:nvSpPr>
      <xdr:spPr>
        <a:xfrm>
          <a:off x="247650" y="10753725"/>
          <a:ext cx="44577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QUANTITIES OF PHSPHATE EXPORTED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28" name="WordArt 28"/>
        <xdr:cNvSpPr>
          <a:spLocks/>
        </xdr:cNvSpPr>
      </xdr:nvSpPr>
      <xdr:spPr>
        <a:xfrm>
          <a:off x="5705475" y="1196340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29" name="WordArt 29"/>
        <xdr:cNvSpPr>
          <a:spLocks/>
        </xdr:cNvSpPr>
      </xdr:nvSpPr>
      <xdr:spPr>
        <a:xfrm>
          <a:off x="114300" y="1139190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209550</xdr:colOff>
      <xdr:row>13</xdr:row>
      <xdr:rowOff>647700</xdr:rowOff>
    </xdr:from>
    <xdr:to>
      <xdr:col>1</xdr:col>
      <xdr:colOff>4981575</xdr:colOff>
      <xdr:row>13</xdr:row>
      <xdr:rowOff>1104900</xdr:rowOff>
    </xdr:to>
    <xdr:sp>
      <xdr:nvSpPr>
        <xdr:cNvPr id="30" name="WordArt 30"/>
        <xdr:cNvSpPr>
          <a:spLocks/>
        </xdr:cNvSpPr>
      </xdr:nvSpPr>
      <xdr:spPr>
        <a:xfrm>
          <a:off x="209550" y="1194435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247650</xdr:colOff>
      <xdr:row>26</xdr:row>
      <xdr:rowOff>133350</xdr:rowOff>
    </xdr:from>
    <xdr:to>
      <xdr:col>2</xdr:col>
      <xdr:colOff>3505200</xdr:colOff>
      <xdr:row>26</xdr:row>
      <xdr:rowOff>609600</xdr:rowOff>
    </xdr:to>
    <xdr:sp>
      <xdr:nvSpPr>
        <xdr:cNvPr id="31" name="WordArt 31"/>
        <xdr:cNvSpPr>
          <a:spLocks/>
        </xdr:cNvSpPr>
      </xdr:nvSpPr>
      <xdr:spPr>
        <a:xfrm>
          <a:off x="5457825" y="13963650"/>
          <a:ext cx="32575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الحركة التفصيلية للسفن</a:t>
          </a:r>
        </a:p>
      </xdr:txBody>
    </xdr:sp>
    <xdr:clientData/>
  </xdr:twoCellAnchor>
  <xdr:twoCellAnchor>
    <xdr:from>
      <xdr:col>2</xdr:col>
      <xdr:colOff>438150</xdr:colOff>
      <xdr:row>26</xdr:row>
      <xdr:rowOff>723900</xdr:rowOff>
    </xdr:from>
    <xdr:to>
      <xdr:col>2</xdr:col>
      <xdr:colOff>2981325</xdr:colOff>
      <xdr:row>26</xdr:row>
      <xdr:rowOff>1133475</xdr:rowOff>
    </xdr:to>
    <xdr:sp>
      <xdr:nvSpPr>
        <xdr:cNvPr id="32" name="WordArt 32"/>
        <xdr:cNvSpPr>
          <a:spLocks/>
        </xdr:cNvSpPr>
      </xdr:nvSpPr>
      <xdr:spPr>
        <a:xfrm>
          <a:off x="5648325" y="14554200"/>
          <a:ext cx="25431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والبضائع والركاب </a:t>
          </a:r>
        </a:p>
      </xdr:txBody>
    </xdr:sp>
    <xdr:clientData/>
  </xdr:twoCellAnchor>
  <xdr:twoCellAnchor>
    <xdr:from>
      <xdr:col>1</xdr:col>
      <xdr:colOff>133350</xdr:colOff>
      <xdr:row>26</xdr:row>
      <xdr:rowOff>76200</xdr:rowOff>
    </xdr:from>
    <xdr:to>
      <xdr:col>1</xdr:col>
      <xdr:colOff>4895850</xdr:colOff>
      <xdr:row>26</xdr:row>
      <xdr:rowOff>533400</xdr:rowOff>
    </xdr:to>
    <xdr:sp>
      <xdr:nvSpPr>
        <xdr:cNvPr id="33" name="WordArt 33"/>
        <xdr:cNvSpPr>
          <a:spLocks/>
        </xdr:cNvSpPr>
      </xdr:nvSpPr>
      <xdr:spPr>
        <a:xfrm>
          <a:off x="133350" y="13906500"/>
          <a:ext cx="4762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APPENDIX/1 SHIPS , CARGOES</a:t>
          </a:r>
        </a:p>
      </xdr:txBody>
    </xdr:sp>
    <xdr:clientData/>
  </xdr:twoCellAnchor>
  <xdr:twoCellAnchor>
    <xdr:from>
      <xdr:col>1</xdr:col>
      <xdr:colOff>266700</xdr:colOff>
      <xdr:row>26</xdr:row>
      <xdr:rowOff>647700</xdr:rowOff>
    </xdr:from>
    <xdr:to>
      <xdr:col>1</xdr:col>
      <xdr:colOff>4686300</xdr:colOff>
      <xdr:row>26</xdr:row>
      <xdr:rowOff>1076325</xdr:rowOff>
    </xdr:to>
    <xdr:sp>
      <xdr:nvSpPr>
        <xdr:cNvPr id="34" name="WordArt 34"/>
        <xdr:cNvSpPr>
          <a:spLocks/>
        </xdr:cNvSpPr>
      </xdr:nvSpPr>
      <xdr:spPr>
        <a:xfrm>
          <a:off x="266700" y="14478000"/>
          <a:ext cx="4419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AND PASSENGERS TRAFFIC</a:t>
          </a:r>
        </a:p>
      </xdr:txBody>
    </xdr:sp>
    <xdr:clientData/>
  </xdr:twoCellAnchor>
  <xdr:twoCellAnchor>
    <xdr:from>
      <xdr:col>1</xdr:col>
      <xdr:colOff>4686300</xdr:colOff>
      <xdr:row>1</xdr:row>
      <xdr:rowOff>85725</xdr:rowOff>
    </xdr:from>
    <xdr:to>
      <xdr:col>2</xdr:col>
      <xdr:colOff>1390650</xdr:colOff>
      <xdr:row>2</xdr:row>
      <xdr:rowOff>638175</xdr:rowOff>
    </xdr:to>
    <xdr:sp>
      <xdr:nvSpPr>
        <xdr:cNvPr id="35" name="WordArt 35"/>
        <xdr:cNvSpPr>
          <a:spLocks/>
        </xdr:cNvSpPr>
      </xdr:nvSpPr>
      <xdr:spPr>
        <a:xfrm>
          <a:off x="4686300" y="400050"/>
          <a:ext cx="191452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noFill/>
              </a:ln>
              <a:solidFill>
                <a:srgbClr val="000080"/>
              </a:solidFill>
              <a:latin typeface="Arial"/>
              <a:cs typeface="Arial"/>
            </a:rPr>
            <a:t>الفهرس</a:t>
          </a:r>
        </a:p>
      </xdr:txBody>
    </xdr:sp>
    <xdr:clientData/>
  </xdr:twoCellAnchor>
  <xdr:twoCellAnchor>
    <xdr:from>
      <xdr:col>2</xdr:col>
      <xdr:colOff>209550</xdr:colOff>
      <xdr:row>13</xdr:row>
      <xdr:rowOff>114300</xdr:rowOff>
    </xdr:from>
    <xdr:to>
      <xdr:col>2</xdr:col>
      <xdr:colOff>3524250</xdr:colOff>
      <xdr:row>13</xdr:row>
      <xdr:rowOff>695325</xdr:rowOff>
    </xdr:to>
    <xdr:sp>
      <xdr:nvSpPr>
        <xdr:cNvPr id="36" name="WordArt 36"/>
        <xdr:cNvSpPr>
          <a:spLocks/>
        </xdr:cNvSpPr>
      </xdr:nvSpPr>
      <xdr:spPr>
        <a:xfrm>
          <a:off x="5419725" y="11506200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المصدرة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37" name="WordArt 37"/>
        <xdr:cNvSpPr>
          <a:spLocks/>
        </xdr:cNvSpPr>
      </xdr:nvSpPr>
      <xdr:spPr>
        <a:xfrm>
          <a:off x="5705475" y="1205865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38" name="WordArt 38"/>
        <xdr:cNvSpPr>
          <a:spLocks/>
        </xdr:cNvSpPr>
      </xdr:nvSpPr>
      <xdr:spPr>
        <a:xfrm>
          <a:off x="114300" y="1148715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EXPORTED , </a:t>
          </a:r>
        </a:p>
      </xdr:txBody>
    </xdr:sp>
    <xdr:clientData/>
  </xdr:twoCellAnchor>
  <xdr:twoCellAnchor>
    <xdr:from>
      <xdr:col>1</xdr:col>
      <xdr:colOff>171450</xdr:colOff>
      <xdr:row>13</xdr:row>
      <xdr:rowOff>647700</xdr:rowOff>
    </xdr:from>
    <xdr:to>
      <xdr:col>1</xdr:col>
      <xdr:colOff>4943475</xdr:colOff>
      <xdr:row>13</xdr:row>
      <xdr:rowOff>1104900</xdr:rowOff>
    </xdr:to>
    <xdr:sp>
      <xdr:nvSpPr>
        <xdr:cNvPr id="39" name="WordArt 39"/>
        <xdr:cNvSpPr>
          <a:spLocks/>
        </xdr:cNvSpPr>
      </xdr:nvSpPr>
      <xdr:spPr>
        <a:xfrm>
          <a:off x="171450" y="1203960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0" name="WordArt 40"/>
        <xdr:cNvSpPr>
          <a:spLocks/>
        </xdr:cNvSpPr>
      </xdr:nvSpPr>
      <xdr:spPr>
        <a:xfrm>
          <a:off x="5705475" y="1392555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1" name="WordArt 41"/>
        <xdr:cNvSpPr>
          <a:spLocks/>
        </xdr:cNvSpPr>
      </xdr:nvSpPr>
      <xdr:spPr>
        <a:xfrm>
          <a:off x="171450" y="13925550"/>
          <a:ext cx="477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container traffic export dur aqaba port</a:t>
          </a:r>
        </a:p>
      </xdr:txBody>
    </xdr:sp>
    <xdr:clientData/>
  </xdr:twoCellAnchor>
  <xdr:twoCellAnchor>
    <xdr:from>
      <xdr:col>2</xdr:col>
      <xdr:colOff>209550</xdr:colOff>
      <xdr:row>14</xdr:row>
      <xdr:rowOff>114300</xdr:rowOff>
    </xdr:from>
    <xdr:to>
      <xdr:col>2</xdr:col>
      <xdr:colOff>3524250</xdr:colOff>
      <xdr:row>14</xdr:row>
      <xdr:rowOff>695325</xdr:rowOff>
    </xdr:to>
    <xdr:sp>
      <xdr:nvSpPr>
        <xdr:cNvPr id="42" name="WordArt 42"/>
        <xdr:cNvSpPr>
          <a:spLocks/>
        </xdr:cNvSpPr>
      </xdr:nvSpPr>
      <xdr:spPr>
        <a:xfrm>
          <a:off x="5419725" y="12773025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المستوردة </a:t>
          </a:r>
        </a:p>
      </xdr:txBody>
    </xdr:sp>
    <xdr:clientData/>
  </xdr:twoCellAnchor>
  <xdr:twoCellAnchor>
    <xdr:from>
      <xdr:col>2</xdr:col>
      <xdr:colOff>495300</xdr:colOff>
      <xdr:row>14</xdr:row>
      <xdr:rowOff>666750</xdr:rowOff>
    </xdr:from>
    <xdr:to>
      <xdr:col>2</xdr:col>
      <xdr:colOff>3114675</xdr:colOff>
      <xdr:row>14</xdr:row>
      <xdr:rowOff>1171575</xdr:rowOff>
    </xdr:to>
    <xdr:sp>
      <xdr:nvSpPr>
        <xdr:cNvPr id="43" name="WordArt 43"/>
        <xdr:cNvSpPr>
          <a:spLocks/>
        </xdr:cNvSpPr>
      </xdr:nvSpPr>
      <xdr:spPr>
        <a:xfrm>
          <a:off x="5705475" y="13325475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14</xdr:row>
      <xdr:rowOff>95250</xdr:rowOff>
    </xdr:from>
    <xdr:to>
      <xdr:col>1</xdr:col>
      <xdr:colOff>1895475</xdr:colOff>
      <xdr:row>14</xdr:row>
      <xdr:rowOff>438150</xdr:rowOff>
    </xdr:to>
    <xdr:sp>
      <xdr:nvSpPr>
        <xdr:cNvPr id="44" name="WordArt 44"/>
        <xdr:cNvSpPr>
          <a:spLocks/>
        </xdr:cNvSpPr>
      </xdr:nvSpPr>
      <xdr:spPr>
        <a:xfrm>
          <a:off x="114300" y="12753975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14</xdr:row>
      <xdr:rowOff>647700</xdr:rowOff>
    </xdr:from>
    <xdr:to>
      <xdr:col>1</xdr:col>
      <xdr:colOff>4943475</xdr:colOff>
      <xdr:row>14</xdr:row>
      <xdr:rowOff>1104900</xdr:rowOff>
    </xdr:to>
    <xdr:sp>
      <xdr:nvSpPr>
        <xdr:cNvPr id="45" name="WordArt 45"/>
        <xdr:cNvSpPr>
          <a:spLocks/>
        </xdr:cNvSpPr>
      </xdr:nvSpPr>
      <xdr:spPr>
        <a:xfrm>
          <a:off x="171450" y="13306425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46" name="WordArt 46"/>
        <xdr:cNvSpPr>
          <a:spLocks/>
        </xdr:cNvSpPr>
      </xdr:nvSpPr>
      <xdr:spPr>
        <a:xfrm>
          <a:off x="5419725" y="13925550"/>
          <a:ext cx="331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الواردة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7" name="WordArt 47"/>
        <xdr:cNvSpPr>
          <a:spLocks/>
        </xdr:cNvSpPr>
      </xdr:nvSpPr>
      <xdr:spPr>
        <a:xfrm>
          <a:off x="5705475" y="1392555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114300</xdr:colOff>
      <xdr:row>15</xdr:row>
      <xdr:rowOff>0</xdr:rowOff>
    </xdr:from>
    <xdr:to>
      <xdr:col>1</xdr:col>
      <xdr:colOff>1895475</xdr:colOff>
      <xdr:row>15</xdr:row>
      <xdr:rowOff>0</xdr:rowOff>
    </xdr:to>
    <xdr:sp>
      <xdr:nvSpPr>
        <xdr:cNvPr id="48" name="WordArt 48"/>
        <xdr:cNvSpPr>
          <a:spLocks/>
        </xdr:cNvSpPr>
      </xdr:nvSpPr>
      <xdr:spPr>
        <a:xfrm>
          <a:off x="114300" y="13925550"/>
          <a:ext cx="1781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9" name="WordArt 49"/>
        <xdr:cNvSpPr>
          <a:spLocks/>
        </xdr:cNvSpPr>
      </xdr:nvSpPr>
      <xdr:spPr>
        <a:xfrm>
          <a:off x="171450" y="13925550"/>
          <a:ext cx="477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50" name="WordArt 50"/>
        <xdr:cNvSpPr>
          <a:spLocks/>
        </xdr:cNvSpPr>
      </xdr:nvSpPr>
      <xdr:spPr>
        <a:xfrm>
          <a:off x="5419725" y="13925550"/>
          <a:ext cx="331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المصدرة / مليان عبر ميناء العقبة</a:t>
          </a:r>
        </a:p>
      </xdr:txBody>
    </xdr:sp>
    <xdr:clientData/>
  </xdr:twoCellAnchor>
  <xdr:twoCellAnchor>
    <xdr:from>
      <xdr:col>2</xdr:col>
      <xdr:colOff>342900</xdr:colOff>
      <xdr:row>10</xdr:row>
      <xdr:rowOff>38100</xdr:rowOff>
    </xdr:from>
    <xdr:to>
      <xdr:col>2</xdr:col>
      <xdr:colOff>3638550</xdr:colOff>
      <xdr:row>10</xdr:row>
      <xdr:rowOff>495300</xdr:rowOff>
    </xdr:to>
    <xdr:sp>
      <xdr:nvSpPr>
        <xdr:cNvPr id="51" name="WordArt 51"/>
        <xdr:cNvSpPr>
          <a:spLocks/>
        </xdr:cNvSpPr>
      </xdr:nvSpPr>
      <xdr:spPr>
        <a:xfrm>
          <a:off x="5553075" y="80105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10</xdr:row>
      <xdr:rowOff>600075</xdr:rowOff>
    </xdr:from>
    <xdr:to>
      <xdr:col>2</xdr:col>
      <xdr:colOff>3714750</xdr:colOff>
      <xdr:row>10</xdr:row>
      <xdr:rowOff>1009650</xdr:rowOff>
    </xdr:to>
    <xdr:sp>
      <xdr:nvSpPr>
        <xdr:cNvPr id="52" name="WordArt 52"/>
        <xdr:cNvSpPr>
          <a:spLocks/>
        </xdr:cNvSpPr>
      </xdr:nvSpPr>
      <xdr:spPr>
        <a:xfrm>
          <a:off x="5534025" y="8572500"/>
          <a:ext cx="33909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4838700</xdr:colOff>
      <xdr:row>10</xdr:row>
      <xdr:rowOff>495300</xdr:rowOff>
    </xdr:to>
    <xdr:sp>
      <xdr:nvSpPr>
        <xdr:cNvPr id="53" name="WordArt 53"/>
        <xdr:cNvSpPr>
          <a:spLocks/>
        </xdr:cNvSpPr>
      </xdr:nvSpPr>
      <xdr:spPr>
        <a:xfrm>
          <a:off x="76200" y="80486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10</xdr:row>
      <xdr:rowOff>619125</xdr:rowOff>
    </xdr:from>
    <xdr:to>
      <xdr:col>1</xdr:col>
      <xdr:colOff>4724400</xdr:colOff>
      <xdr:row>10</xdr:row>
      <xdr:rowOff>1009650</xdr:rowOff>
    </xdr:to>
    <xdr:sp>
      <xdr:nvSpPr>
        <xdr:cNvPr id="54" name="WordArt 54"/>
        <xdr:cNvSpPr>
          <a:spLocks/>
        </xdr:cNvSpPr>
      </xdr:nvSpPr>
      <xdr:spPr>
        <a:xfrm>
          <a:off x="247650" y="8591550"/>
          <a:ext cx="44767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0</xdr:row>
      <xdr:rowOff>142875</xdr:rowOff>
    </xdr:from>
    <xdr:to>
      <xdr:col>20</xdr:col>
      <xdr:colOff>857250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42875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28575</xdr:rowOff>
    </xdr:from>
    <xdr:to>
      <xdr:col>12</xdr:col>
      <xdr:colOff>66675</xdr:colOff>
      <xdr:row>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8575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9525</xdr:rowOff>
    </xdr:from>
    <xdr:to>
      <xdr:col>12</xdr:col>
      <xdr:colOff>1762125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9525"/>
          <a:ext cx="1019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0</xdr:row>
      <xdr:rowOff>19050</xdr:rowOff>
    </xdr:from>
    <xdr:to>
      <xdr:col>16</xdr:col>
      <xdr:colOff>1628775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905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0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" name="WordArt 1"/>
        <xdr:cNvSpPr>
          <a:spLocks/>
        </xdr:cNvSpPr>
      </xdr:nvSpPr>
      <xdr:spPr>
        <a:xfrm>
          <a:off x="8220075" y="93440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الوحدة المكافئة 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T.E.U</a:t>
          </a:r>
        </a:p>
      </xdr:txBody>
    </xdr:sp>
    <xdr:clientData/>
  </xdr:twoCellAnchor>
  <xdr:twoCellAnchor>
    <xdr:from>
      <xdr:col>6</xdr:col>
      <xdr:colOff>133350</xdr:colOff>
      <xdr:row>25</xdr:row>
      <xdr:rowOff>0</xdr:rowOff>
    </xdr:from>
    <xdr:to>
      <xdr:col>6</xdr:col>
      <xdr:colOff>1257300</xdr:colOff>
      <xdr:row>25</xdr:row>
      <xdr:rowOff>0</xdr:rowOff>
    </xdr:to>
    <xdr:sp>
      <xdr:nvSpPr>
        <xdr:cNvPr id="2" name="WordArt 2"/>
        <xdr:cNvSpPr>
          <a:spLocks/>
        </xdr:cNvSpPr>
      </xdr:nvSpPr>
      <xdr:spPr>
        <a:xfrm>
          <a:off x="6286500" y="9344025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CONTAINERS (TEU)</a:t>
          </a:r>
        </a:p>
      </xdr:txBody>
    </xdr:sp>
    <xdr:clientData/>
  </xdr:twoCellAnchor>
  <xdr:twoCellAnchor editAs="oneCell">
    <xdr:from>
      <xdr:col>7</xdr:col>
      <xdr:colOff>133350</xdr:colOff>
      <xdr:row>0</xdr:row>
      <xdr:rowOff>66675</xdr:rowOff>
    </xdr:from>
    <xdr:to>
      <xdr:col>7</xdr:col>
      <xdr:colOff>1200150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6667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-0.0115</cdr:x>
      <cdr:y>-0.0115</cdr:y>
    </cdr:from>
    <cdr:to>
      <cdr:x>-0.009</cdr:x>
      <cdr:y>-0.0115</cdr:y>
    </cdr:to>
    <cdr:sp>
      <cdr:nvSpPr>
        <cdr:cNvPr id="1" name="Text 1"/>
        <cdr:cNvSpPr txBox="1">
          <a:spLocks noChangeArrowheads="1"/>
        </cdr:cNvSpPr>
      </cdr:nvSpPr>
      <cdr:spPr>
        <a:xfrm>
          <a:off x="-47624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لشهر أذار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-0.005</cdr:x>
      <cdr:y>0.0825</cdr:y>
    </cdr:from>
    <cdr:to>
      <cdr:x>1</cdr:x>
      <cdr:y>0.1915</cdr:y>
    </cdr:to>
    <cdr:sp>
      <cdr:nvSpPr>
        <cdr:cNvPr id="2" name="Text 2"/>
        <cdr:cNvSpPr txBox="1">
          <a:spLocks noChangeArrowheads="1"/>
        </cdr:cNvSpPr>
      </cdr:nvSpPr>
      <cdr:spPr>
        <a:xfrm>
          <a:off x="-19049" y="361950"/>
          <a:ext cx="4591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2004/2005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-0.00075</cdr:x>
      <cdr:y>0.889</cdr:y>
    </cdr:from>
    <cdr:to>
      <cdr:x>0.0355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943350"/>
          <a:ext cx="1619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604;&#1601;&#1575;&#1578;%20&#1575;&#1581;&#1589;&#1575;&#1574;&#1610;&#1607;%20&#1605;&#1607;&#1605;&#1607;\&#1575;&#1604;&#1573;&#1581;&#1589;&#1575;&#1569;%20&#1575;&#1604;&#1588;&#1607;&#1585;&#1610;2020\&#1607;&#1588;&#1575;&#1605;%20&#1575;&#1581;&#1589;&#1575;&#1574;&#1610;&#1577;%202020%20&#1603;&#1575;&#1606;&#1608;&#1606;%20&#1575;&#1604;&#1575;&#1608;&#1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x without cont "/>
      <sheetName val="table9"/>
      <sheetName val="table8"/>
      <sheetName val="table7"/>
      <sheetName val="table6"/>
      <sheetName val="table5"/>
      <sheetName val="table4"/>
      <sheetName val="table3"/>
      <sheetName val="table2"/>
      <sheetName val="table 1"/>
      <sheetName val="ملخص"/>
      <sheetName val="بياني مجتمع(IPCS)"/>
      <sheetName val="IMP.&amp;EXP."/>
      <sheetName val="pass"/>
      <sheetName val="ships"/>
      <sheetName val="index"/>
    </sheetNames>
    <sheetDataSet>
      <sheetData sheetId="8">
        <row r="12">
          <cell r="D12">
            <v>0</v>
          </cell>
          <cell r="E12">
            <v>0</v>
          </cell>
          <cell r="F12">
            <v>723</v>
          </cell>
          <cell r="G12">
            <v>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CD47718"/>
  <sheetViews>
    <sheetView view="pageBreakPreview" zoomScale="60" zoomScaleNormal="60" zoomScalePageLayoutView="60" workbookViewId="0" topLeftCell="A175">
      <selection activeCell="F193" sqref="F193"/>
    </sheetView>
  </sheetViews>
  <sheetFormatPr defaultColWidth="9.140625" defaultRowHeight="12.75"/>
  <cols>
    <col min="1" max="1" width="11.00390625" style="1021" customWidth="1"/>
    <col min="2" max="2" width="21.421875" style="1020" bestFit="1" customWidth="1"/>
    <col min="3" max="3" width="23.00390625" style="1020" bestFit="1" customWidth="1"/>
    <col min="4" max="4" width="21.421875" style="1021" bestFit="1" customWidth="1"/>
    <col min="5" max="5" width="14.421875" style="1021" bestFit="1" customWidth="1"/>
    <col min="6" max="6" width="13.8515625" style="1021" bestFit="1" customWidth="1"/>
    <col min="7" max="7" width="22.00390625" style="1021" customWidth="1"/>
    <col min="8" max="8" width="15.140625" style="1089" bestFit="1" customWidth="1"/>
    <col min="9" max="9" width="15.421875" style="1021" customWidth="1"/>
    <col min="10" max="10" width="18.57421875" style="1021" customWidth="1"/>
    <col min="11" max="11" width="19.8515625" style="1175" customWidth="1"/>
    <col min="12" max="12" width="15.7109375" style="1021" customWidth="1"/>
    <col min="13" max="13" width="17.57421875" style="1021" customWidth="1"/>
    <col min="14" max="14" width="11.00390625" style="1005" customWidth="1"/>
    <col min="15" max="15" width="12.00390625" style="1006" customWidth="1"/>
    <col min="16" max="16" width="23.00390625" style="1007" bestFit="1" customWidth="1"/>
    <col min="17" max="17" width="29.421875" style="1178" customWidth="1"/>
    <col min="18" max="18" width="9.421875" style="1021" customWidth="1"/>
    <col min="19" max="19" width="9.421875" style="1021" bestFit="1" customWidth="1"/>
    <col min="20" max="20" width="18.140625" style="1013" bestFit="1" customWidth="1"/>
    <col min="21" max="21" width="18.140625" style="1012" bestFit="1" customWidth="1"/>
    <col min="22" max="22" width="13.8515625" style="1013" bestFit="1" customWidth="1"/>
    <col min="23" max="23" width="14.00390625" style="1013" bestFit="1" customWidth="1"/>
    <col min="24" max="24" width="15.8515625" style="1013" bestFit="1" customWidth="1"/>
    <col min="25" max="25" width="19.8515625" style="1013" bestFit="1" customWidth="1"/>
    <col min="26" max="26" width="23.7109375" style="1013" bestFit="1" customWidth="1"/>
    <col min="27" max="27" width="12.00390625" style="1013" bestFit="1" customWidth="1"/>
    <col min="28" max="30" width="11.8515625" style="1013" bestFit="1" customWidth="1"/>
    <col min="31" max="16384" width="9.140625" style="1013" customWidth="1"/>
  </cols>
  <sheetData>
    <row r="1" spans="1:20" ht="34.5">
      <c r="A1" s="997" t="s">
        <v>539</v>
      </c>
      <c r="B1" s="998"/>
      <c r="C1" s="998"/>
      <c r="D1" s="999"/>
      <c r="E1" s="1000" t="s">
        <v>540</v>
      </c>
      <c r="F1" s="1001"/>
      <c r="G1" s="1001"/>
      <c r="H1" s="1002"/>
      <c r="I1" s="1002"/>
      <c r="J1" s="1002"/>
      <c r="K1" s="1003"/>
      <c r="L1" s="1002"/>
      <c r="M1" s="1004"/>
      <c r="Q1" s="1008" t="s">
        <v>541</v>
      </c>
      <c r="R1" s="1009"/>
      <c r="S1" s="1010"/>
      <c r="T1" s="1011"/>
    </row>
    <row r="2" spans="1:20" ht="34.5" customHeight="1">
      <c r="A2" s="997" t="s">
        <v>542</v>
      </c>
      <c r="B2" s="998"/>
      <c r="C2" s="1014"/>
      <c r="D2" s="1015"/>
      <c r="E2" s="1016" t="s">
        <v>543</v>
      </c>
      <c r="F2" s="1017"/>
      <c r="G2" s="1018"/>
      <c r="H2" s="1018"/>
      <c r="I2" s="1018"/>
      <c r="J2" s="1018"/>
      <c r="K2" s="1003"/>
      <c r="L2" s="1002"/>
      <c r="M2" s="1004"/>
      <c r="Q2" s="1019" t="s">
        <v>544</v>
      </c>
      <c r="R2" s="1020"/>
      <c r="T2" s="1011"/>
    </row>
    <row r="3" spans="1:20" ht="27.75" thickBot="1">
      <c r="A3" s="1022" t="s">
        <v>545</v>
      </c>
      <c r="B3" s="998"/>
      <c r="C3" s="998"/>
      <c r="D3" s="1015"/>
      <c r="E3" s="1023" t="s">
        <v>546</v>
      </c>
      <c r="F3" s="1001"/>
      <c r="G3" s="1001"/>
      <c r="H3" s="1002"/>
      <c r="I3" s="1002"/>
      <c r="J3" s="1002"/>
      <c r="K3" s="1003"/>
      <c r="L3" s="1002"/>
      <c r="M3" s="1002"/>
      <c r="Q3" s="1024" t="s">
        <v>547</v>
      </c>
      <c r="R3" s="1020"/>
      <c r="T3" s="1011"/>
    </row>
    <row r="4" spans="1:20" ht="27.75" customHeight="1" thickTop="1">
      <c r="A4" s="1025"/>
      <c r="B4" s="1026"/>
      <c r="C4" s="1026"/>
      <c r="D4" s="1027" t="s">
        <v>33</v>
      </c>
      <c r="E4" s="1028" t="s">
        <v>548</v>
      </c>
      <c r="F4" s="1028"/>
      <c r="G4" s="1029" t="s">
        <v>549</v>
      </c>
      <c r="H4" s="1248" t="s">
        <v>53</v>
      </c>
      <c r="I4" s="1249"/>
      <c r="J4" s="1248" t="s">
        <v>550</v>
      </c>
      <c r="K4" s="1250"/>
      <c r="L4" s="1030"/>
      <c r="M4" s="1030"/>
      <c r="N4" s="1031"/>
      <c r="O4" s="1032"/>
      <c r="P4" s="1033"/>
      <c r="Q4" s="1034"/>
      <c r="R4" s="1035"/>
      <c r="S4" s="1036"/>
      <c r="T4" s="1011"/>
    </row>
    <row r="5" spans="1:20" ht="21" customHeight="1">
      <c r="A5" s="1037"/>
      <c r="B5" s="1038"/>
      <c r="C5" s="1039"/>
      <c r="D5" s="1040" t="s">
        <v>551</v>
      </c>
      <c r="E5" s="1251" t="s">
        <v>26</v>
      </c>
      <c r="F5" s="1251"/>
      <c r="G5" s="1041" t="s">
        <v>552</v>
      </c>
      <c r="H5" s="1252" t="s">
        <v>553</v>
      </c>
      <c r="I5" s="1253"/>
      <c r="J5" s="1254" t="s">
        <v>554</v>
      </c>
      <c r="K5" s="1255"/>
      <c r="L5" s="1042" t="s">
        <v>555</v>
      </c>
      <c r="M5" s="1042" t="s">
        <v>555</v>
      </c>
      <c r="N5" s="1043"/>
      <c r="O5" s="1044"/>
      <c r="P5" s="1045"/>
      <c r="Q5" s="1046" t="s">
        <v>556</v>
      </c>
      <c r="R5" s="1047"/>
      <c r="S5" s="1048"/>
      <c r="T5" s="1011"/>
    </row>
    <row r="6" spans="1:20" ht="21" customHeight="1">
      <c r="A6" s="1049" t="s">
        <v>557</v>
      </c>
      <c r="B6" s="1050" t="s">
        <v>558</v>
      </c>
      <c r="C6" s="1051" t="s">
        <v>559</v>
      </c>
      <c r="D6" s="1052" t="s">
        <v>25</v>
      </c>
      <c r="E6" s="1053" t="s">
        <v>15</v>
      </c>
      <c r="F6" s="1053" t="s">
        <v>16</v>
      </c>
      <c r="G6" s="1054" t="s">
        <v>119</v>
      </c>
      <c r="H6" s="1055" t="s">
        <v>57</v>
      </c>
      <c r="I6" s="1056" t="s">
        <v>37</v>
      </c>
      <c r="J6" s="1057" t="s">
        <v>560</v>
      </c>
      <c r="K6" s="1058" t="s">
        <v>561</v>
      </c>
      <c r="L6" s="1042" t="s">
        <v>562</v>
      </c>
      <c r="M6" s="1059" t="s">
        <v>563</v>
      </c>
      <c r="N6" s="1060" t="s">
        <v>564</v>
      </c>
      <c r="O6" s="1061" t="s">
        <v>565</v>
      </c>
      <c r="P6" s="1062" t="s">
        <v>566</v>
      </c>
      <c r="Q6" s="1063"/>
      <c r="R6" s="1064" t="s">
        <v>388</v>
      </c>
      <c r="S6" s="1065" t="s">
        <v>567</v>
      </c>
      <c r="T6" s="1011"/>
    </row>
    <row r="7" spans="1:20" ht="22.5" customHeight="1" thickBot="1">
      <c r="A7" s="1066"/>
      <c r="B7" s="1067" t="s">
        <v>568</v>
      </c>
      <c r="C7" s="1067" t="s">
        <v>569</v>
      </c>
      <c r="D7" s="1067" t="s">
        <v>26</v>
      </c>
      <c r="E7" s="1068" t="s">
        <v>570</v>
      </c>
      <c r="F7" s="1069" t="s">
        <v>24</v>
      </c>
      <c r="G7" s="1067" t="s">
        <v>571</v>
      </c>
      <c r="H7" s="1070"/>
      <c r="I7" s="1071"/>
      <c r="J7" s="1072"/>
      <c r="K7" s="1071"/>
      <c r="L7" s="1073"/>
      <c r="M7" s="1072"/>
      <c r="N7" s="1074" t="s">
        <v>572</v>
      </c>
      <c r="O7" s="1075" t="s">
        <v>24</v>
      </c>
      <c r="P7" s="1076" t="s">
        <v>573</v>
      </c>
      <c r="Q7" s="1068" t="s">
        <v>574</v>
      </c>
      <c r="R7" s="1069" t="s">
        <v>83</v>
      </c>
      <c r="S7" s="1077"/>
      <c r="T7" s="1011"/>
    </row>
    <row r="8" spans="1:25" s="1089" customFormat="1" ht="27.75" customHeight="1" thickTop="1">
      <c r="A8" s="1078"/>
      <c r="B8" s="1079" t="s">
        <v>575</v>
      </c>
      <c r="C8" s="1080"/>
      <c r="D8" s="1081">
        <v>104</v>
      </c>
      <c r="E8" s="1081">
        <v>104</v>
      </c>
      <c r="F8" s="1081"/>
      <c r="G8" s="1082">
        <v>1</v>
      </c>
      <c r="H8" s="1083"/>
      <c r="I8" s="1083">
        <v>1</v>
      </c>
      <c r="J8" s="1082"/>
      <c r="K8" s="1084" t="s">
        <v>576</v>
      </c>
      <c r="L8" s="1081">
        <v>9988</v>
      </c>
      <c r="M8" s="1081">
        <v>2996</v>
      </c>
      <c r="N8" s="1085"/>
      <c r="O8" s="1085">
        <v>44565</v>
      </c>
      <c r="P8" s="1086" t="s">
        <v>479</v>
      </c>
      <c r="Q8" s="1087" t="s">
        <v>577</v>
      </c>
      <c r="R8" s="1088">
        <v>2</v>
      </c>
      <c r="S8" s="1088">
        <v>1</v>
      </c>
      <c r="T8" s="1021"/>
      <c r="V8" s="1090"/>
      <c r="W8" s="1091"/>
      <c r="X8" s="1091"/>
      <c r="Y8" s="1092"/>
    </row>
    <row r="9" spans="1:25" s="1089" customFormat="1" ht="27.75" customHeight="1">
      <c r="A9" s="1078"/>
      <c r="B9" s="1079" t="s">
        <v>578</v>
      </c>
      <c r="C9" s="1079"/>
      <c r="D9" s="1081">
        <v>83</v>
      </c>
      <c r="E9" s="1081">
        <v>45</v>
      </c>
      <c r="F9" s="1081">
        <v>38</v>
      </c>
      <c r="G9" s="1082">
        <v>2534</v>
      </c>
      <c r="H9" s="1083"/>
      <c r="I9" s="1083">
        <v>1046</v>
      </c>
      <c r="J9" s="1083">
        <v>1488</v>
      </c>
      <c r="K9" s="1084" t="s">
        <v>230</v>
      </c>
      <c r="L9" s="1081">
        <v>9807</v>
      </c>
      <c r="M9" s="1081">
        <v>2942</v>
      </c>
      <c r="N9" s="1085"/>
      <c r="O9" s="1085">
        <v>44565</v>
      </c>
      <c r="P9" s="1086" t="s">
        <v>579</v>
      </c>
      <c r="Q9" s="1087" t="s">
        <v>580</v>
      </c>
      <c r="R9" s="1088">
        <v>3</v>
      </c>
      <c r="S9" s="1088">
        <v>2</v>
      </c>
      <c r="T9" s="1004"/>
      <c r="U9" s="1093"/>
      <c r="V9" s="1093"/>
      <c r="Y9" s="1093"/>
    </row>
    <row r="10" spans="1:25" s="1089" customFormat="1" ht="27.75" customHeight="1">
      <c r="A10" s="1078"/>
      <c r="B10" s="1079" t="s">
        <v>578</v>
      </c>
      <c r="C10" s="1079"/>
      <c r="D10" s="1081">
        <v>527</v>
      </c>
      <c r="E10" s="1081">
        <v>325</v>
      </c>
      <c r="F10" s="1081">
        <v>202</v>
      </c>
      <c r="G10" s="1082">
        <v>1567</v>
      </c>
      <c r="H10" s="1082"/>
      <c r="I10" s="1082">
        <v>679</v>
      </c>
      <c r="J10" s="1082">
        <v>888</v>
      </c>
      <c r="K10" s="1084" t="s">
        <v>230</v>
      </c>
      <c r="L10" s="1081">
        <v>5753</v>
      </c>
      <c r="M10" s="1081">
        <v>4131</v>
      </c>
      <c r="N10" s="1085"/>
      <c r="O10" s="1085">
        <v>44565</v>
      </c>
      <c r="P10" s="1094" t="s">
        <v>461</v>
      </c>
      <c r="Q10" s="1087" t="s">
        <v>581</v>
      </c>
      <c r="R10" s="1088">
        <v>4</v>
      </c>
      <c r="S10" s="1088">
        <v>3</v>
      </c>
      <c r="T10" s="1004"/>
      <c r="U10" s="1093"/>
      <c r="V10" s="1095"/>
      <c r="W10" s="1091"/>
      <c r="X10" s="1091"/>
      <c r="Y10" s="1091"/>
    </row>
    <row r="11" spans="1:25" s="1089" customFormat="1" ht="27.75" customHeight="1">
      <c r="A11" s="1078"/>
      <c r="B11" s="1079" t="s">
        <v>578</v>
      </c>
      <c r="C11" s="1079"/>
      <c r="D11" s="1081">
        <v>74</v>
      </c>
      <c r="E11" s="1082">
        <v>45</v>
      </c>
      <c r="F11" s="1096">
        <v>29</v>
      </c>
      <c r="G11" s="1082">
        <v>2420</v>
      </c>
      <c r="H11" s="1082"/>
      <c r="I11" s="1082">
        <v>1161</v>
      </c>
      <c r="J11" s="1082">
        <v>1259</v>
      </c>
      <c r="K11" s="1084" t="s">
        <v>230</v>
      </c>
      <c r="L11" s="1081">
        <v>9807</v>
      </c>
      <c r="M11" s="1081">
        <v>2942</v>
      </c>
      <c r="N11" s="1085"/>
      <c r="O11" s="1085">
        <v>44596</v>
      </c>
      <c r="P11" s="1094" t="s">
        <v>579</v>
      </c>
      <c r="Q11" s="1087" t="s">
        <v>580</v>
      </c>
      <c r="R11" s="1088">
        <v>7</v>
      </c>
      <c r="S11" s="1088">
        <v>4</v>
      </c>
      <c r="T11" s="1097"/>
      <c r="U11" s="1093"/>
      <c r="W11" s="1093"/>
      <c r="X11" s="1093"/>
      <c r="Y11" s="1093"/>
    </row>
    <row r="12" spans="1:25" s="1089" customFormat="1" ht="27.75" customHeight="1">
      <c r="A12" s="1078"/>
      <c r="B12" s="1079" t="s">
        <v>578</v>
      </c>
      <c r="C12" s="1079"/>
      <c r="D12" s="1081">
        <v>184</v>
      </c>
      <c r="E12" s="1081">
        <v>149</v>
      </c>
      <c r="F12" s="1081">
        <v>35</v>
      </c>
      <c r="G12" s="1082">
        <v>1648</v>
      </c>
      <c r="H12" s="1082"/>
      <c r="I12" s="1082">
        <v>590</v>
      </c>
      <c r="J12" s="1082">
        <v>1058</v>
      </c>
      <c r="K12" s="1084" t="s">
        <v>230</v>
      </c>
      <c r="L12" s="1081">
        <v>5753</v>
      </c>
      <c r="M12" s="1081">
        <v>4131</v>
      </c>
      <c r="N12" s="1085"/>
      <c r="O12" s="1085">
        <v>44596</v>
      </c>
      <c r="P12" s="1094" t="s">
        <v>582</v>
      </c>
      <c r="Q12" s="1087" t="s">
        <v>581</v>
      </c>
      <c r="R12" s="1088">
        <v>8</v>
      </c>
      <c r="S12" s="1088">
        <v>5</v>
      </c>
      <c r="T12" s="1098"/>
      <c r="U12" s="1099"/>
      <c r="V12" s="1091"/>
      <c r="W12" s="1091"/>
      <c r="X12" s="1091"/>
      <c r="Y12" s="1091"/>
    </row>
    <row r="13" spans="1:25" s="1089" customFormat="1" ht="27.75" customHeight="1">
      <c r="A13" s="1078"/>
      <c r="B13" s="1079" t="s">
        <v>583</v>
      </c>
      <c r="C13" s="1079"/>
      <c r="D13" s="1081">
        <v>0</v>
      </c>
      <c r="E13" s="1081"/>
      <c r="F13" s="1081"/>
      <c r="G13" s="1082">
        <v>862</v>
      </c>
      <c r="H13" s="1082"/>
      <c r="I13" s="1082"/>
      <c r="J13" s="1083">
        <v>862</v>
      </c>
      <c r="K13" s="1084" t="s">
        <v>584</v>
      </c>
      <c r="L13" s="1081">
        <v>8314</v>
      </c>
      <c r="M13" s="1081">
        <v>3743</v>
      </c>
      <c r="N13" s="1085"/>
      <c r="O13" s="1085">
        <v>44596</v>
      </c>
      <c r="P13" s="1094" t="s">
        <v>585</v>
      </c>
      <c r="Q13" s="1087" t="s">
        <v>586</v>
      </c>
      <c r="R13" s="1088">
        <v>9</v>
      </c>
      <c r="S13" s="1088">
        <v>6</v>
      </c>
      <c r="T13" s="1021"/>
      <c r="V13" s="1090"/>
      <c r="W13" s="1100"/>
      <c r="X13" s="1100"/>
      <c r="Y13" s="1100"/>
    </row>
    <row r="14" spans="1:24" s="1089" customFormat="1" ht="27.75" customHeight="1">
      <c r="A14" s="1078"/>
      <c r="B14" s="1079" t="s">
        <v>575</v>
      </c>
      <c r="C14" s="1079"/>
      <c r="D14" s="1081">
        <v>1010</v>
      </c>
      <c r="E14" s="1081">
        <v>504</v>
      </c>
      <c r="F14" s="1081">
        <v>506</v>
      </c>
      <c r="G14" s="1082">
        <v>4</v>
      </c>
      <c r="H14" s="1082"/>
      <c r="I14" s="1082">
        <v>4</v>
      </c>
      <c r="J14" s="1082"/>
      <c r="K14" s="1084" t="s">
        <v>576</v>
      </c>
      <c r="L14" s="1081">
        <v>47842</v>
      </c>
      <c r="M14" s="1081">
        <v>18858</v>
      </c>
      <c r="N14" s="1085"/>
      <c r="O14" s="1085">
        <v>44624</v>
      </c>
      <c r="P14" s="1094" t="s">
        <v>501</v>
      </c>
      <c r="Q14" s="1087" t="s">
        <v>587</v>
      </c>
      <c r="R14" s="1088">
        <v>11</v>
      </c>
      <c r="S14" s="1088">
        <v>7</v>
      </c>
      <c r="T14" s="1021"/>
      <c r="U14" s="1099"/>
      <c r="V14" s="1099"/>
      <c r="W14" s="1101"/>
      <c r="X14" s="1102"/>
    </row>
    <row r="15" spans="1:27" s="1089" customFormat="1" ht="27.75" customHeight="1">
      <c r="A15" s="1078"/>
      <c r="B15" s="1079" t="s">
        <v>588</v>
      </c>
      <c r="C15" s="1079"/>
      <c r="D15" s="1081">
        <v>0</v>
      </c>
      <c r="E15" s="1081"/>
      <c r="F15" s="1081"/>
      <c r="G15" s="1082">
        <v>4844</v>
      </c>
      <c r="H15" s="1082"/>
      <c r="I15" s="1082">
        <v>176</v>
      </c>
      <c r="J15" s="1082">
        <v>4668</v>
      </c>
      <c r="K15" s="1084" t="s">
        <v>589</v>
      </c>
      <c r="L15" s="1081">
        <v>4050</v>
      </c>
      <c r="M15" s="1081">
        <v>2037</v>
      </c>
      <c r="N15" s="1085"/>
      <c r="O15" s="1085">
        <v>44624</v>
      </c>
      <c r="P15" s="1086" t="s">
        <v>590</v>
      </c>
      <c r="Q15" s="1087" t="s">
        <v>591</v>
      </c>
      <c r="R15" s="1088">
        <v>12</v>
      </c>
      <c r="S15" s="1088">
        <v>8</v>
      </c>
      <c r="T15" s="1004"/>
      <c r="U15" s="1099"/>
      <c r="V15" s="1090"/>
      <c r="W15" s="1091"/>
      <c r="X15" s="1091"/>
      <c r="Y15" s="1100"/>
      <c r="Z15" s="1093"/>
      <c r="AA15" s="1093"/>
    </row>
    <row r="16" spans="1:25" s="1089" customFormat="1" ht="27.75" customHeight="1">
      <c r="A16" s="1078"/>
      <c r="B16" s="1079" t="s">
        <v>578</v>
      </c>
      <c r="C16" s="1079"/>
      <c r="D16" s="1081">
        <v>83</v>
      </c>
      <c r="E16" s="1081">
        <v>45</v>
      </c>
      <c r="F16" s="1081">
        <v>38</v>
      </c>
      <c r="G16" s="1082">
        <v>2572</v>
      </c>
      <c r="H16" s="1082"/>
      <c r="I16" s="1082">
        <v>969</v>
      </c>
      <c r="J16" s="1082">
        <v>1603</v>
      </c>
      <c r="K16" s="1084" t="s">
        <v>230</v>
      </c>
      <c r="L16" s="1081">
        <v>9807</v>
      </c>
      <c r="M16" s="1081">
        <v>2942</v>
      </c>
      <c r="N16" s="1085"/>
      <c r="O16" s="1085">
        <v>44624</v>
      </c>
      <c r="P16" s="1094" t="s">
        <v>579</v>
      </c>
      <c r="Q16" s="1087" t="s">
        <v>580</v>
      </c>
      <c r="R16" s="1088">
        <v>13</v>
      </c>
      <c r="S16" s="1088">
        <v>9</v>
      </c>
      <c r="T16" s="1021"/>
      <c r="V16" s="1100"/>
      <c r="W16" s="1091"/>
      <c r="X16" s="1091"/>
      <c r="Y16" s="1091"/>
    </row>
    <row r="17" spans="1:25" s="1089" customFormat="1" ht="27.75" customHeight="1">
      <c r="A17" s="1078"/>
      <c r="B17" s="1079" t="s">
        <v>578</v>
      </c>
      <c r="C17" s="1079"/>
      <c r="D17" s="1081">
        <v>227</v>
      </c>
      <c r="E17" s="1081">
        <v>128</v>
      </c>
      <c r="F17" s="1081">
        <v>99</v>
      </c>
      <c r="G17" s="1082">
        <v>1775</v>
      </c>
      <c r="H17" s="1083"/>
      <c r="I17" s="1083">
        <v>673</v>
      </c>
      <c r="J17" s="1082">
        <v>1102</v>
      </c>
      <c r="K17" s="1084" t="s">
        <v>230</v>
      </c>
      <c r="L17" s="1081">
        <v>5753</v>
      </c>
      <c r="M17" s="1081">
        <v>4131</v>
      </c>
      <c r="N17" s="1085"/>
      <c r="O17" s="1085">
        <v>44624</v>
      </c>
      <c r="P17" s="1094" t="s">
        <v>461</v>
      </c>
      <c r="Q17" s="1087" t="s">
        <v>581</v>
      </c>
      <c r="R17" s="1088">
        <v>14</v>
      </c>
      <c r="S17" s="1088">
        <v>10</v>
      </c>
      <c r="T17" s="1004"/>
      <c r="U17" s="1103"/>
      <c r="V17" s="1104"/>
      <c r="W17" s="1100"/>
      <c r="X17" s="1100"/>
      <c r="Y17" s="1100"/>
    </row>
    <row r="18" spans="1:25" s="1089" customFormat="1" ht="27.75" customHeight="1">
      <c r="A18" s="1078"/>
      <c r="B18" s="1079" t="s">
        <v>592</v>
      </c>
      <c r="C18" s="1079"/>
      <c r="D18" s="1081">
        <v>0</v>
      </c>
      <c r="E18" s="1081"/>
      <c r="F18" s="1081"/>
      <c r="G18" s="1082">
        <v>834</v>
      </c>
      <c r="H18" s="1083"/>
      <c r="I18" s="1083"/>
      <c r="J18" s="1082">
        <v>834</v>
      </c>
      <c r="K18" s="1084" t="s">
        <v>109</v>
      </c>
      <c r="L18" s="1081">
        <v>47090</v>
      </c>
      <c r="M18" s="1081">
        <v>14315</v>
      </c>
      <c r="N18" s="1085"/>
      <c r="O18" s="1085">
        <v>44624</v>
      </c>
      <c r="P18" s="1094" t="s">
        <v>593</v>
      </c>
      <c r="Q18" s="1087" t="s">
        <v>594</v>
      </c>
      <c r="R18" s="1088">
        <v>15</v>
      </c>
      <c r="S18" s="1088">
        <v>11</v>
      </c>
      <c r="T18" s="1021"/>
      <c r="V18" s="1091"/>
      <c r="W18" s="1091"/>
      <c r="X18" s="1091"/>
      <c r="Y18" s="1091"/>
    </row>
    <row r="19" spans="1:23" s="1089" customFormat="1" ht="27.75" customHeight="1">
      <c r="A19" s="1078"/>
      <c r="B19" s="1079" t="s">
        <v>578</v>
      </c>
      <c r="C19" s="1079"/>
      <c r="D19" s="1081">
        <v>80</v>
      </c>
      <c r="E19" s="1096">
        <v>39</v>
      </c>
      <c r="F19" s="1083">
        <v>41</v>
      </c>
      <c r="G19" s="1082">
        <v>2568</v>
      </c>
      <c r="H19" s="1082"/>
      <c r="I19" s="1082">
        <v>817</v>
      </c>
      <c r="J19" s="1083">
        <v>1751</v>
      </c>
      <c r="K19" s="1084" t="s">
        <v>230</v>
      </c>
      <c r="L19" s="1081">
        <v>9807</v>
      </c>
      <c r="M19" s="1081">
        <v>2942</v>
      </c>
      <c r="N19" s="1085"/>
      <c r="O19" s="1085">
        <v>44655</v>
      </c>
      <c r="P19" s="1094" t="s">
        <v>579</v>
      </c>
      <c r="Q19" s="1087" t="s">
        <v>580</v>
      </c>
      <c r="R19" s="1088">
        <v>17</v>
      </c>
      <c r="S19" s="1088">
        <v>12</v>
      </c>
      <c r="T19" s="1004"/>
      <c r="U19" s="1099"/>
      <c r="V19" s="1099"/>
      <c r="W19" s="1093"/>
    </row>
    <row r="20" spans="1:26" s="1089" customFormat="1" ht="27.75" customHeight="1">
      <c r="A20" s="1078"/>
      <c r="B20" s="1079" t="s">
        <v>578</v>
      </c>
      <c r="C20" s="1079"/>
      <c r="D20" s="1081">
        <v>158</v>
      </c>
      <c r="E20" s="1096">
        <v>121</v>
      </c>
      <c r="F20" s="1083">
        <v>37</v>
      </c>
      <c r="G20" s="1082">
        <v>1707</v>
      </c>
      <c r="H20" s="1083"/>
      <c r="I20" s="1083">
        <v>583</v>
      </c>
      <c r="J20" s="1082">
        <v>1124</v>
      </c>
      <c r="K20" s="1084" t="s">
        <v>230</v>
      </c>
      <c r="L20" s="1081">
        <v>5753</v>
      </c>
      <c r="M20" s="1081">
        <v>4131</v>
      </c>
      <c r="N20" s="1085"/>
      <c r="O20" s="1085">
        <v>44655</v>
      </c>
      <c r="P20" s="1094" t="s">
        <v>461</v>
      </c>
      <c r="Q20" s="1087" t="s">
        <v>581</v>
      </c>
      <c r="R20" s="1088">
        <v>18</v>
      </c>
      <c r="S20" s="1088">
        <v>13</v>
      </c>
      <c r="T20" s="1004"/>
      <c r="U20" s="1093"/>
      <c r="V20" s="1095"/>
      <c r="W20" s="1091"/>
      <c r="X20" s="1091"/>
      <c r="Y20" s="1095"/>
      <c r="Z20" s="1093"/>
    </row>
    <row r="21" spans="1:25" s="1089" customFormat="1" ht="27.75" customHeight="1">
      <c r="A21" s="1078"/>
      <c r="B21" s="1079" t="s">
        <v>578</v>
      </c>
      <c r="C21" s="1079"/>
      <c r="D21" s="1081">
        <v>0</v>
      </c>
      <c r="E21" s="1096"/>
      <c r="F21" s="1096"/>
      <c r="G21" s="1082">
        <v>3018</v>
      </c>
      <c r="H21" s="1083"/>
      <c r="I21" s="1083">
        <v>1402</v>
      </c>
      <c r="J21" s="1083">
        <v>1616</v>
      </c>
      <c r="K21" s="1084" t="s">
        <v>230</v>
      </c>
      <c r="L21" s="1081">
        <v>9807</v>
      </c>
      <c r="M21" s="1081">
        <v>2942</v>
      </c>
      <c r="N21" s="1085"/>
      <c r="O21" s="1085">
        <v>44685</v>
      </c>
      <c r="P21" s="1094" t="s">
        <v>579</v>
      </c>
      <c r="Q21" s="1087" t="s">
        <v>580</v>
      </c>
      <c r="R21" s="1088">
        <v>19</v>
      </c>
      <c r="S21" s="1088">
        <v>14</v>
      </c>
      <c r="T21" s="1004"/>
      <c r="U21" s="1093"/>
      <c r="V21" s="1093"/>
      <c r="W21" s="1105"/>
      <c r="X21" s="1093"/>
      <c r="Y21" s="1093"/>
    </row>
    <row r="22" spans="1:26" s="1089" customFormat="1" ht="27.75" customHeight="1">
      <c r="A22" s="1078"/>
      <c r="B22" s="1079" t="s">
        <v>578</v>
      </c>
      <c r="C22" s="1079"/>
      <c r="D22" s="1081">
        <v>422</v>
      </c>
      <c r="E22" s="1081">
        <v>223</v>
      </c>
      <c r="F22" s="1081">
        <v>199</v>
      </c>
      <c r="G22" s="1082">
        <v>1907</v>
      </c>
      <c r="H22" s="1082"/>
      <c r="I22" s="1082">
        <v>741</v>
      </c>
      <c r="J22" s="1082">
        <v>1166</v>
      </c>
      <c r="K22" s="1084" t="s">
        <v>230</v>
      </c>
      <c r="L22" s="1081">
        <v>5753</v>
      </c>
      <c r="M22" s="1081">
        <v>4131</v>
      </c>
      <c r="N22" s="1085"/>
      <c r="O22" s="1085">
        <v>44685</v>
      </c>
      <c r="P22" s="1094" t="s">
        <v>461</v>
      </c>
      <c r="Q22" s="1087" t="s">
        <v>581</v>
      </c>
      <c r="R22" s="1088">
        <v>20</v>
      </c>
      <c r="S22" s="1088">
        <v>15</v>
      </c>
      <c r="T22" s="1021"/>
      <c r="U22" s="1091"/>
      <c r="V22" s="1091"/>
      <c r="W22" s="1100"/>
      <c r="X22" s="1095"/>
      <c r="Y22" s="1093"/>
      <c r="Z22" s="1093"/>
    </row>
    <row r="23" spans="1:26" s="1089" customFormat="1" ht="27.75" customHeight="1">
      <c r="A23" s="1078"/>
      <c r="B23" s="1079" t="s">
        <v>595</v>
      </c>
      <c r="C23" s="1079"/>
      <c r="D23" s="1081">
        <v>0</v>
      </c>
      <c r="E23" s="1096"/>
      <c r="F23" s="1096"/>
      <c r="G23" s="1082">
        <v>803</v>
      </c>
      <c r="H23" s="1083"/>
      <c r="I23" s="1083">
        <v>403</v>
      </c>
      <c r="J23" s="1082">
        <v>400</v>
      </c>
      <c r="K23" s="1084" t="s">
        <v>109</v>
      </c>
      <c r="L23" s="1081">
        <v>75528</v>
      </c>
      <c r="M23" s="1081">
        <v>24391</v>
      </c>
      <c r="N23" s="1085"/>
      <c r="O23" s="1085">
        <v>44716</v>
      </c>
      <c r="P23" s="1094" t="s">
        <v>596</v>
      </c>
      <c r="Q23" s="1087" t="s">
        <v>597</v>
      </c>
      <c r="R23" s="1088">
        <v>23</v>
      </c>
      <c r="S23" s="1088">
        <v>16</v>
      </c>
      <c r="T23" s="1106"/>
      <c r="U23" s="1105"/>
      <c r="V23" s="1107"/>
      <c r="W23" s="1091"/>
      <c r="X23" s="1091"/>
      <c r="Y23" s="1091"/>
      <c r="Z23" s="1099"/>
    </row>
    <row r="24" spans="1:25" s="1089" customFormat="1" ht="27.75" customHeight="1">
      <c r="A24" s="1078"/>
      <c r="B24" s="1079" t="s">
        <v>598</v>
      </c>
      <c r="C24" s="1079"/>
      <c r="D24" s="1081">
        <v>0</v>
      </c>
      <c r="E24" s="1096"/>
      <c r="F24" s="1083"/>
      <c r="G24" s="1082">
        <v>907</v>
      </c>
      <c r="H24" s="1083"/>
      <c r="I24" s="1083">
        <v>794</v>
      </c>
      <c r="J24" s="1082">
        <v>113</v>
      </c>
      <c r="K24" s="1084" t="s">
        <v>109</v>
      </c>
      <c r="L24" s="1081">
        <v>55729</v>
      </c>
      <c r="M24" s="1081">
        <v>21868</v>
      </c>
      <c r="N24" s="1085"/>
      <c r="O24" s="1085">
        <v>44716</v>
      </c>
      <c r="P24" s="1094" t="s">
        <v>599</v>
      </c>
      <c r="Q24" s="1087" t="s">
        <v>600</v>
      </c>
      <c r="R24" s="1088">
        <v>24</v>
      </c>
      <c r="S24" s="1088">
        <v>17</v>
      </c>
      <c r="T24" s="1021"/>
      <c r="U24" s="1099"/>
      <c r="V24" s="1091"/>
      <c r="W24" s="1091"/>
      <c r="X24" s="1091"/>
      <c r="Y24" s="1092"/>
    </row>
    <row r="25" spans="1:22" s="1089" customFormat="1" ht="27.75" customHeight="1">
      <c r="A25" s="1078"/>
      <c r="B25" s="1079" t="s">
        <v>578</v>
      </c>
      <c r="C25" s="1079"/>
      <c r="D25" s="1081">
        <v>80</v>
      </c>
      <c r="E25" s="1096">
        <v>45</v>
      </c>
      <c r="F25" s="1096">
        <v>35</v>
      </c>
      <c r="G25" s="1082">
        <v>2321</v>
      </c>
      <c r="H25" s="1082"/>
      <c r="I25" s="1082">
        <v>848</v>
      </c>
      <c r="J25" s="1083">
        <v>1473</v>
      </c>
      <c r="K25" s="1084" t="s">
        <v>230</v>
      </c>
      <c r="L25" s="1081">
        <v>9807</v>
      </c>
      <c r="M25" s="1081">
        <v>2942</v>
      </c>
      <c r="N25" s="1085"/>
      <c r="O25" s="1085">
        <v>44716</v>
      </c>
      <c r="P25" s="1094" t="s">
        <v>579</v>
      </c>
      <c r="Q25" s="1087" t="s">
        <v>580</v>
      </c>
      <c r="R25" s="1088">
        <v>25</v>
      </c>
      <c r="S25" s="1088">
        <v>18</v>
      </c>
      <c r="T25" s="1097"/>
      <c r="U25" s="1093"/>
      <c r="V25" s="1093"/>
    </row>
    <row r="26" spans="1:21" s="1089" customFormat="1" ht="27.75" customHeight="1">
      <c r="A26" s="1078"/>
      <c r="B26" s="1079" t="s">
        <v>578</v>
      </c>
      <c r="C26" s="1079"/>
      <c r="D26" s="1081">
        <v>260</v>
      </c>
      <c r="E26" s="1081">
        <v>129</v>
      </c>
      <c r="F26" s="1081">
        <v>131</v>
      </c>
      <c r="G26" s="1082">
        <v>1742</v>
      </c>
      <c r="H26" s="1082"/>
      <c r="I26" s="1082">
        <v>578</v>
      </c>
      <c r="J26" s="1108">
        <v>1164</v>
      </c>
      <c r="K26" s="1084" t="s">
        <v>230</v>
      </c>
      <c r="L26" s="1081">
        <v>5753</v>
      </c>
      <c r="M26" s="1081">
        <v>4131</v>
      </c>
      <c r="N26" s="1085"/>
      <c r="O26" s="1085">
        <v>44716</v>
      </c>
      <c r="P26" s="1094" t="s">
        <v>461</v>
      </c>
      <c r="Q26" s="1087" t="s">
        <v>581</v>
      </c>
      <c r="R26" s="1088">
        <v>26</v>
      </c>
      <c r="S26" s="1088">
        <v>19</v>
      </c>
      <c r="T26" s="1004"/>
      <c r="U26" s="1103"/>
    </row>
    <row r="27" spans="1:22" s="1089" customFormat="1" ht="27.75" customHeight="1">
      <c r="A27" s="1078"/>
      <c r="B27" s="1079" t="s">
        <v>601</v>
      </c>
      <c r="C27" s="1079"/>
      <c r="D27" s="1081">
        <v>0</v>
      </c>
      <c r="E27" s="1096"/>
      <c r="F27" s="1083"/>
      <c r="G27" s="1082">
        <v>48610</v>
      </c>
      <c r="H27" s="1083" t="s">
        <v>4</v>
      </c>
      <c r="I27" s="1083"/>
      <c r="J27" s="1082">
        <v>48610</v>
      </c>
      <c r="K27" s="1084" t="s">
        <v>602</v>
      </c>
      <c r="L27" s="1081">
        <v>41994</v>
      </c>
      <c r="M27" s="1081">
        <v>22401</v>
      </c>
      <c r="N27" s="1085"/>
      <c r="O27" s="1085">
        <v>44746</v>
      </c>
      <c r="P27" s="1094" t="s">
        <v>525</v>
      </c>
      <c r="Q27" s="1087" t="s">
        <v>603</v>
      </c>
      <c r="R27" s="1088">
        <v>28</v>
      </c>
      <c r="S27" s="1088">
        <v>20</v>
      </c>
      <c r="T27" s="1106"/>
      <c r="U27" s="1109"/>
      <c r="V27" s="1093"/>
    </row>
    <row r="28" spans="1:26" s="1089" customFormat="1" ht="27.75" customHeight="1">
      <c r="A28" s="1078"/>
      <c r="B28" s="1079" t="s">
        <v>583</v>
      </c>
      <c r="C28" s="1079"/>
      <c r="D28" s="1081">
        <v>0</v>
      </c>
      <c r="E28" s="1096"/>
      <c r="F28" s="1096"/>
      <c r="G28" s="1082">
        <v>300</v>
      </c>
      <c r="H28" s="1082"/>
      <c r="I28" s="1082"/>
      <c r="J28" s="1110">
        <v>300</v>
      </c>
      <c r="K28" s="1084" t="s">
        <v>584</v>
      </c>
      <c r="L28" s="1081">
        <v>1372</v>
      </c>
      <c r="M28" s="1081">
        <v>533</v>
      </c>
      <c r="N28" s="1085"/>
      <c r="O28" s="1085">
        <v>44746</v>
      </c>
      <c r="P28" s="1094" t="s">
        <v>596</v>
      </c>
      <c r="Q28" s="1087" t="s">
        <v>604</v>
      </c>
      <c r="R28" s="1088">
        <v>30</v>
      </c>
      <c r="S28" s="1088">
        <v>21</v>
      </c>
      <c r="T28" s="1021"/>
      <c r="V28" s="1100"/>
      <c r="W28" s="1100"/>
      <c r="X28" s="1100"/>
      <c r="Y28" s="1095"/>
      <c r="Z28" s="1093"/>
    </row>
    <row r="29" spans="1:25" s="1089" customFormat="1" ht="27.75" customHeight="1">
      <c r="A29" s="1078"/>
      <c r="B29" s="1079" t="s">
        <v>578</v>
      </c>
      <c r="C29" s="1079"/>
      <c r="D29" s="1081">
        <v>79</v>
      </c>
      <c r="E29" s="1096">
        <v>45</v>
      </c>
      <c r="F29" s="1096">
        <v>34</v>
      </c>
      <c r="G29" s="1082">
        <v>2312</v>
      </c>
      <c r="H29" s="1082"/>
      <c r="I29" s="1082">
        <v>811</v>
      </c>
      <c r="J29" s="1110">
        <v>1501</v>
      </c>
      <c r="K29" s="1084" t="s">
        <v>230</v>
      </c>
      <c r="L29" s="1081">
        <v>9807</v>
      </c>
      <c r="M29" s="1081">
        <v>2942</v>
      </c>
      <c r="N29" s="1085"/>
      <c r="O29" s="1085">
        <v>44746</v>
      </c>
      <c r="P29" s="1094" t="s">
        <v>579</v>
      </c>
      <c r="Q29" s="1087" t="s">
        <v>580</v>
      </c>
      <c r="R29" s="1088">
        <v>31</v>
      </c>
      <c r="S29" s="1088">
        <v>22</v>
      </c>
      <c r="T29" s="1111"/>
      <c r="U29" s="1112"/>
      <c r="V29" s="1100"/>
      <c r="W29" s="1100"/>
      <c r="X29" s="1100"/>
      <c r="Y29" s="1100"/>
    </row>
    <row r="30" spans="1:25" s="1089" customFormat="1" ht="27.75" customHeight="1">
      <c r="A30" s="1078"/>
      <c r="B30" s="1079" t="s">
        <v>578</v>
      </c>
      <c r="C30" s="1079"/>
      <c r="D30" s="1081">
        <v>219</v>
      </c>
      <c r="E30" s="1096">
        <v>169</v>
      </c>
      <c r="F30" s="1081">
        <v>50</v>
      </c>
      <c r="G30" s="1082">
        <v>1874</v>
      </c>
      <c r="H30" s="1082"/>
      <c r="I30" s="1083">
        <v>702</v>
      </c>
      <c r="J30" s="1110">
        <v>1172</v>
      </c>
      <c r="K30" s="1084" t="s">
        <v>230</v>
      </c>
      <c r="L30" s="1081">
        <v>5753</v>
      </c>
      <c r="M30" s="1081">
        <v>4131</v>
      </c>
      <c r="N30" s="1085"/>
      <c r="O30" s="1085">
        <v>44746</v>
      </c>
      <c r="P30" s="1094" t="s">
        <v>461</v>
      </c>
      <c r="Q30" s="1087" t="s">
        <v>581</v>
      </c>
      <c r="R30" s="1088">
        <v>32</v>
      </c>
      <c r="S30" s="1088">
        <v>23</v>
      </c>
      <c r="T30" s="1004"/>
      <c r="U30" s="1099"/>
      <c r="V30" s="1090"/>
      <c r="W30" s="1100"/>
      <c r="X30" s="1100"/>
      <c r="Y30" s="1113"/>
    </row>
    <row r="31" spans="1:26" s="1089" customFormat="1" ht="27.75" customHeight="1">
      <c r="A31" s="1078"/>
      <c r="B31" s="1079" t="s">
        <v>605</v>
      </c>
      <c r="C31" s="1079"/>
      <c r="D31" s="1081">
        <v>0</v>
      </c>
      <c r="E31" s="1081"/>
      <c r="F31" s="1081"/>
      <c r="G31" s="1082">
        <v>8500</v>
      </c>
      <c r="H31" s="1082"/>
      <c r="I31" s="1082"/>
      <c r="J31" s="1110">
        <v>8500</v>
      </c>
      <c r="K31" s="1084" t="s">
        <v>606</v>
      </c>
      <c r="L31" s="1081">
        <v>11822</v>
      </c>
      <c r="M31" s="1081">
        <v>3753</v>
      </c>
      <c r="N31" s="1085"/>
      <c r="O31" s="1085">
        <v>44746</v>
      </c>
      <c r="P31" s="1094" t="s">
        <v>593</v>
      </c>
      <c r="Q31" s="1087" t="s">
        <v>607</v>
      </c>
      <c r="R31" s="1088">
        <v>33</v>
      </c>
      <c r="S31" s="1088">
        <v>24</v>
      </c>
      <c r="T31" s="1097"/>
      <c r="U31" s="1093"/>
      <c r="X31" s="1093"/>
      <c r="Y31" s="1093"/>
      <c r="Z31" s="1093"/>
    </row>
    <row r="32" spans="1:25" s="1089" customFormat="1" ht="27.75" customHeight="1">
      <c r="A32" s="1078"/>
      <c r="B32" s="1079" t="s">
        <v>583</v>
      </c>
      <c r="C32" s="1096"/>
      <c r="D32" s="1096">
        <v>0</v>
      </c>
      <c r="E32" s="1096"/>
      <c r="F32" s="1082"/>
      <c r="G32" s="1082">
        <v>543</v>
      </c>
      <c r="H32" s="1082"/>
      <c r="I32" s="1082"/>
      <c r="J32" s="1083">
        <v>543</v>
      </c>
      <c r="K32" s="1084" t="s">
        <v>584</v>
      </c>
      <c r="L32" s="1081">
        <v>3241</v>
      </c>
      <c r="M32" s="1081">
        <v>1236</v>
      </c>
      <c r="N32" s="1085"/>
      <c r="O32" s="1085">
        <v>44777</v>
      </c>
      <c r="P32" s="1086" t="s">
        <v>596</v>
      </c>
      <c r="Q32" s="1087" t="s">
        <v>608</v>
      </c>
      <c r="R32" s="1088">
        <v>35</v>
      </c>
      <c r="S32" s="1088">
        <v>25</v>
      </c>
      <c r="T32" s="1004"/>
      <c r="U32" s="1103"/>
      <c r="V32" s="1091"/>
      <c r="W32" s="1091"/>
      <c r="X32" s="1091"/>
      <c r="Y32" s="1092"/>
    </row>
    <row r="33" spans="1:25" s="1089" customFormat="1" ht="27.75" customHeight="1">
      <c r="A33" s="1078"/>
      <c r="B33" s="1079" t="s">
        <v>609</v>
      </c>
      <c r="C33" s="1079"/>
      <c r="D33" s="1081">
        <v>0</v>
      </c>
      <c r="E33" s="1096"/>
      <c r="F33" s="1083"/>
      <c r="G33" s="1082">
        <v>6978</v>
      </c>
      <c r="H33" s="1083"/>
      <c r="I33" s="1083"/>
      <c r="J33" s="1082">
        <v>6978</v>
      </c>
      <c r="K33" s="1084" t="s">
        <v>610</v>
      </c>
      <c r="L33" s="1081">
        <v>4560</v>
      </c>
      <c r="M33" s="1081">
        <v>2998</v>
      </c>
      <c r="N33" s="1085"/>
      <c r="O33" s="1085">
        <v>44777</v>
      </c>
      <c r="P33" s="1094" t="s">
        <v>611</v>
      </c>
      <c r="Q33" s="1087" t="s">
        <v>612</v>
      </c>
      <c r="R33" s="1088">
        <v>36</v>
      </c>
      <c r="S33" s="1088">
        <v>26</v>
      </c>
      <c r="T33" s="1004"/>
      <c r="U33" s="1093"/>
      <c r="V33" s="1095"/>
      <c r="W33" s="1091"/>
      <c r="X33" s="1091"/>
      <c r="Y33" s="1100"/>
    </row>
    <row r="34" spans="1:21" s="1089" customFormat="1" ht="27.75" customHeight="1" thickBot="1">
      <c r="A34" s="1078"/>
      <c r="B34" s="1079" t="s">
        <v>578</v>
      </c>
      <c r="C34" s="1096"/>
      <c r="D34" s="1096">
        <v>246</v>
      </c>
      <c r="E34" s="1096">
        <v>152</v>
      </c>
      <c r="F34" s="1082">
        <v>94</v>
      </c>
      <c r="G34" s="1082">
        <v>1921</v>
      </c>
      <c r="H34" s="1082"/>
      <c r="I34" s="1083">
        <v>790</v>
      </c>
      <c r="J34" s="1110">
        <v>1131</v>
      </c>
      <c r="K34" s="1084" t="s">
        <v>230</v>
      </c>
      <c r="L34" s="1081">
        <v>5753</v>
      </c>
      <c r="M34" s="1081">
        <v>4131</v>
      </c>
      <c r="N34" s="1085"/>
      <c r="O34" s="1085">
        <v>44777</v>
      </c>
      <c r="P34" s="1094" t="s">
        <v>461</v>
      </c>
      <c r="Q34" s="1087" t="s">
        <v>581</v>
      </c>
      <c r="R34" s="1088">
        <v>39</v>
      </c>
      <c r="S34" s="1088">
        <v>27</v>
      </c>
      <c r="T34" s="1021"/>
      <c r="U34" s="1093"/>
    </row>
    <row r="35" spans="1:21" s="1100" customFormat="1" ht="27.75" customHeight="1" thickBot="1" thickTop="1">
      <c r="A35" s="1114"/>
      <c r="B35" s="1115"/>
      <c r="C35" s="1115"/>
      <c r="D35" s="1116">
        <f aca="true" t="shared" si="0" ref="D35:L35">SUM(D8:D34)</f>
        <v>3836</v>
      </c>
      <c r="E35" s="1116">
        <f t="shared" si="0"/>
        <v>2268</v>
      </c>
      <c r="F35" s="1116">
        <f t="shared" si="0"/>
        <v>1568</v>
      </c>
      <c r="G35" s="1116">
        <f t="shared" si="0"/>
        <v>105072</v>
      </c>
      <c r="H35" s="1116">
        <f t="shared" si="0"/>
        <v>0</v>
      </c>
      <c r="I35" s="1116">
        <f t="shared" si="0"/>
        <v>13768</v>
      </c>
      <c r="J35" s="1116">
        <f t="shared" si="0"/>
        <v>91304</v>
      </c>
      <c r="K35" s="1116">
        <f t="shared" si="0"/>
        <v>0</v>
      </c>
      <c r="L35" s="1116">
        <f t="shared" si="0"/>
        <v>426203</v>
      </c>
      <c r="M35" s="1116">
        <f>SUM(M8:M34)</f>
        <v>172771</v>
      </c>
      <c r="N35" s="1117"/>
      <c r="O35" s="1117"/>
      <c r="P35" s="1118"/>
      <c r="Q35" s="1119"/>
      <c r="R35" s="1116"/>
      <c r="S35" s="1120"/>
      <c r="T35" s="1121"/>
      <c r="U35" s="1122"/>
    </row>
    <row r="36" spans="1:21" s="1100" customFormat="1" ht="27.75" customHeight="1" thickTop="1">
      <c r="A36" s="1123"/>
      <c r="B36" s="1124"/>
      <c r="C36" s="1124"/>
      <c r="D36" s="1125"/>
      <c r="E36" s="1125"/>
      <c r="F36" s="1125"/>
      <c r="G36" s="1123"/>
      <c r="H36" s="1123"/>
      <c r="I36" s="1123"/>
      <c r="J36" s="1126"/>
      <c r="K36" s="1127"/>
      <c r="L36" s="1125"/>
      <c r="M36" s="1125"/>
      <c r="N36" s="1128"/>
      <c r="O36" s="1128"/>
      <c r="P36" s="1129"/>
      <c r="Q36" s="1130"/>
      <c r="R36" s="1125"/>
      <c r="S36" s="1125"/>
      <c r="T36" s="1121"/>
      <c r="U36" s="1122"/>
    </row>
    <row r="37" spans="1:21" s="1100" customFormat="1" ht="27.75" customHeight="1">
      <c r="A37" s="1123"/>
      <c r="B37" s="1124"/>
      <c r="C37" s="1124"/>
      <c r="D37" s="1125"/>
      <c r="E37" s="1125"/>
      <c r="F37" s="1125"/>
      <c r="G37" s="1123"/>
      <c r="H37" s="1123"/>
      <c r="I37" s="1123"/>
      <c r="J37" s="1126"/>
      <c r="K37" s="1127"/>
      <c r="L37" s="1125"/>
      <c r="M37" s="1125"/>
      <c r="N37" s="1128"/>
      <c r="O37" s="1128"/>
      <c r="P37" s="1129"/>
      <c r="Q37" s="1130"/>
      <c r="R37" s="1125"/>
      <c r="S37" s="1125"/>
      <c r="T37" s="1121"/>
      <c r="U37" s="1122"/>
    </row>
    <row r="38" spans="1:21" s="1100" customFormat="1" ht="27.75" customHeight="1">
      <c r="A38" s="1123"/>
      <c r="B38" s="1124"/>
      <c r="C38" s="1124"/>
      <c r="D38" s="1125"/>
      <c r="E38" s="1125"/>
      <c r="F38" s="1125"/>
      <c r="G38" s="1123"/>
      <c r="H38" s="1123"/>
      <c r="I38" s="1123"/>
      <c r="J38" s="1126"/>
      <c r="K38" s="1127"/>
      <c r="L38" s="1125"/>
      <c r="M38" s="1125"/>
      <c r="N38" s="1128"/>
      <c r="O38" s="1128"/>
      <c r="P38" s="1129"/>
      <c r="Q38" s="1130"/>
      <c r="R38" s="1125"/>
      <c r="S38" s="1125"/>
      <c r="T38" s="1121"/>
      <c r="U38" s="1122"/>
    </row>
    <row r="39" spans="1:21" s="1100" customFormat="1" ht="27.75" customHeight="1">
      <c r="A39" s="1123"/>
      <c r="B39" s="1124"/>
      <c r="C39" s="1124"/>
      <c r="D39" s="1125"/>
      <c r="E39" s="1125"/>
      <c r="F39" s="1125"/>
      <c r="G39" s="1123"/>
      <c r="H39" s="1123"/>
      <c r="I39" s="1123"/>
      <c r="J39" s="1126"/>
      <c r="K39" s="1127"/>
      <c r="L39" s="1125"/>
      <c r="M39" s="1125"/>
      <c r="N39" s="1128"/>
      <c r="O39" s="1128"/>
      <c r="P39" s="1129"/>
      <c r="Q39" s="1130"/>
      <c r="R39" s="1125"/>
      <c r="S39" s="1125"/>
      <c r="T39" s="1121"/>
      <c r="U39" s="1122"/>
    </row>
    <row r="40" spans="1:20" ht="34.5">
      <c r="A40" s="997" t="s">
        <v>539</v>
      </c>
      <c r="B40" s="998"/>
      <c r="C40" s="998"/>
      <c r="D40" s="999"/>
      <c r="E40" s="1000" t="s">
        <v>540</v>
      </c>
      <c r="F40" s="1001"/>
      <c r="G40" s="1001"/>
      <c r="H40" s="1002"/>
      <c r="I40" s="1002"/>
      <c r="J40" s="1002"/>
      <c r="K40" s="1003"/>
      <c r="L40" s="1002"/>
      <c r="M40" s="1004"/>
      <c r="Q40" s="1008" t="s">
        <v>541</v>
      </c>
      <c r="R40" s="1009"/>
      <c r="S40" s="1010"/>
      <c r="T40" s="1011"/>
    </row>
    <row r="41" spans="1:20" ht="34.5" customHeight="1">
      <c r="A41" s="997" t="s">
        <v>542</v>
      </c>
      <c r="B41" s="998"/>
      <c r="C41" s="1014"/>
      <c r="D41" s="1015"/>
      <c r="E41" s="1016" t="s">
        <v>613</v>
      </c>
      <c r="F41" s="1017"/>
      <c r="G41" s="1018"/>
      <c r="H41" s="1018"/>
      <c r="I41" s="1018"/>
      <c r="J41" s="1018"/>
      <c r="K41" s="1003"/>
      <c r="L41" s="1002"/>
      <c r="M41" s="1004"/>
      <c r="Q41" s="1019" t="s">
        <v>544</v>
      </c>
      <c r="R41" s="1020"/>
      <c r="T41" s="1011"/>
    </row>
    <row r="42" spans="1:20" ht="27.75" thickBot="1">
      <c r="A42" s="1022" t="s">
        <v>614</v>
      </c>
      <c r="B42" s="998"/>
      <c r="C42" s="998"/>
      <c r="D42" s="1015"/>
      <c r="E42" s="1023" t="s">
        <v>546</v>
      </c>
      <c r="F42" s="1001"/>
      <c r="G42" s="1001"/>
      <c r="H42" s="1002"/>
      <c r="I42" s="1002"/>
      <c r="J42" s="1002"/>
      <c r="K42" s="1003"/>
      <c r="L42" s="1002"/>
      <c r="M42" s="1002"/>
      <c r="Q42" s="1024" t="s">
        <v>615</v>
      </c>
      <c r="R42" s="1020"/>
      <c r="T42" s="1011"/>
    </row>
    <row r="43" spans="1:20" ht="27.75" customHeight="1" thickTop="1">
      <c r="A43" s="1025"/>
      <c r="B43" s="1026"/>
      <c r="C43" s="1026"/>
      <c r="D43" s="1027" t="s">
        <v>33</v>
      </c>
      <c r="E43" s="1028" t="s">
        <v>548</v>
      </c>
      <c r="F43" s="1028"/>
      <c r="G43" s="1029" t="s">
        <v>549</v>
      </c>
      <c r="H43" s="1248" t="s">
        <v>53</v>
      </c>
      <c r="I43" s="1249"/>
      <c r="J43" s="1248" t="s">
        <v>550</v>
      </c>
      <c r="K43" s="1250"/>
      <c r="L43" s="1030"/>
      <c r="M43" s="1030"/>
      <c r="N43" s="1031"/>
      <c r="O43" s="1032"/>
      <c r="P43" s="1033"/>
      <c r="Q43" s="1034"/>
      <c r="R43" s="1035"/>
      <c r="S43" s="1036"/>
      <c r="T43" s="1011"/>
    </row>
    <row r="44" spans="1:20" ht="21" customHeight="1">
      <c r="A44" s="1037"/>
      <c r="B44" s="1038"/>
      <c r="C44" s="1039"/>
      <c r="D44" s="1040" t="s">
        <v>551</v>
      </c>
      <c r="E44" s="1251" t="s">
        <v>26</v>
      </c>
      <c r="F44" s="1251"/>
      <c r="G44" s="1041" t="s">
        <v>552</v>
      </c>
      <c r="H44" s="1252" t="s">
        <v>553</v>
      </c>
      <c r="I44" s="1253"/>
      <c r="J44" s="1254" t="s">
        <v>554</v>
      </c>
      <c r="K44" s="1255"/>
      <c r="L44" s="1042" t="s">
        <v>555</v>
      </c>
      <c r="M44" s="1042" t="s">
        <v>555</v>
      </c>
      <c r="N44" s="1043"/>
      <c r="O44" s="1044"/>
      <c r="P44" s="1045"/>
      <c r="Q44" s="1046" t="s">
        <v>556</v>
      </c>
      <c r="R44" s="1047"/>
      <c r="S44" s="1048"/>
      <c r="T44" s="1011"/>
    </row>
    <row r="45" spans="1:20" ht="21" customHeight="1">
      <c r="A45" s="1049" t="s">
        <v>557</v>
      </c>
      <c r="B45" s="1050" t="s">
        <v>558</v>
      </c>
      <c r="C45" s="1051" t="s">
        <v>559</v>
      </c>
      <c r="D45" s="1052" t="s">
        <v>25</v>
      </c>
      <c r="E45" s="1053" t="s">
        <v>15</v>
      </c>
      <c r="F45" s="1053" t="s">
        <v>16</v>
      </c>
      <c r="G45" s="1054" t="s">
        <v>119</v>
      </c>
      <c r="H45" s="1055" t="s">
        <v>57</v>
      </c>
      <c r="I45" s="1056" t="s">
        <v>37</v>
      </c>
      <c r="J45" s="1057" t="s">
        <v>560</v>
      </c>
      <c r="K45" s="1058" t="s">
        <v>561</v>
      </c>
      <c r="L45" s="1042" t="s">
        <v>562</v>
      </c>
      <c r="M45" s="1059" t="s">
        <v>563</v>
      </c>
      <c r="N45" s="1060" t="s">
        <v>564</v>
      </c>
      <c r="O45" s="1061" t="s">
        <v>565</v>
      </c>
      <c r="P45" s="1062" t="s">
        <v>566</v>
      </c>
      <c r="Q45" s="1063"/>
      <c r="R45" s="1064" t="s">
        <v>388</v>
      </c>
      <c r="S45" s="1065" t="s">
        <v>567</v>
      </c>
      <c r="T45" s="1011"/>
    </row>
    <row r="46" spans="1:20" ht="22.5" customHeight="1" thickBot="1">
      <c r="A46" s="1066"/>
      <c r="B46" s="1067" t="s">
        <v>568</v>
      </c>
      <c r="C46" s="1067" t="s">
        <v>569</v>
      </c>
      <c r="D46" s="1067" t="s">
        <v>26</v>
      </c>
      <c r="E46" s="1068" t="s">
        <v>570</v>
      </c>
      <c r="F46" s="1069" t="s">
        <v>24</v>
      </c>
      <c r="G46" s="1067" t="s">
        <v>571</v>
      </c>
      <c r="H46" s="1070"/>
      <c r="I46" s="1071"/>
      <c r="J46" s="1072"/>
      <c r="K46" s="1071"/>
      <c r="L46" s="1073"/>
      <c r="M46" s="1072"/>
      <c r="N46" s="1074" t="s">
        <v>572</v>
      </c>
      <c r="O46" s="1075" t="s">
        <v>24</v>
      </c>
      <c r="P46" s="1076" t="s">
        <v>573</v>
      </c>
      <c r="Q46" s="1068" t="s">
        <v>574</v>
      </c>
      <c r="R46" s="1069" t="s">
        <v>83</v>
      </c>
      <c r="S46" s="1077"/>
      <c r="T46" s="1011"/>
    </row>
    <row r="47" spans="1:25" s="1089" customFormat="1" ht="27.75" customHeight="1" thickTop="1">
      <c r="A47" s="1078"/>
      <c r="B47" s="1079" t="s">
        <v>578</v>
      </c>
      <c r="C47" s="1096"/>
      <c r="D47" s="1096">
        <v>83</v>
      </c>
      <c r="E47" s="1096">
        <v>45</v>
      </c>
      <c r="F47" s="1082">
        <v>38</v>
      </c>
      <c r="G47" s="1082">
        <v>2718</v>
      </c>
      <c r="H47" s="1082"/>
      <c r="I47" s="1083">
        <v>1106</v>
      </c>
      <c r="J47" s="1110">
        <v>1612</v>
      </c>
      <c r="K47" s="1084" t="s">
        <v>230</v>
      </c>
      <c r="L47" s="1081">
        <v>9807</v>
      </c>
      <c r="M47" s="1081">
        <v>2942</v>
      </c>
      <c r="N47" s="1085"/>
      <c r="O47" s="1085">
        <v>44777</v>
      </c>
      <c r="P47" s="1094" t="s">
        <v>579</v>
      </c>
      <c r="Q47" s="1087" t="s">
        <v>580</v>
      </c>
      <c r="R47" s="1088">
        <v>40</v>
      </c>
      <c r="S47" s="1088">
        <v>28</v>
      </c>
      <c r="T47" s="1097"/>
      <c r="U47" s="1093"/>
      <c r="V47" s="1100"/>
      <c r="W47" s="1092"/>
      <c r="X47" s="1092"/>
      <c r="Y47" s="1100"/>
    </row>
    <row r="48" spans="1:25" s="1089" customFormat="1" ht="25.5">
      <c r="A48" s="1078"/>
      <c r="B48" s="1079" t="s">
        <v>616</v>
      </c>
      <c r="C48" s="1096"/>
      <c r="D48" s="1096">
        <v>0</v>
      </c>
      <c r="E48" s="1096"/>
      <c r="F48" s="1082"/>
      <c r="G48" s="1082">
        <v>540</v>
      </c>
      <c r="H48" s="1082"/>
      <c r="I48" s="1083">
        <v>1</v>
      </c>
      <c r="J48" s="1108">
        <v>539</v>
      </c>
      <c r="K48" s="1084" t="s">
        <v>584</v>
      </c>
      <c r="L48" s="1081">
        <v>2924</v>
      </c>
      <c r="M48" s="1081">
        <v>1468</v>
      </c>
      <c r="N48" s="1085"/>
      <c r="O48" s="1085">
        <v>44777</v>
      </c>
      <c r="P48" s="1094" t="s">
        <v>617</v>
      </c>
      <c r="Q48" s="1087" t="s">
        <v>618</v>
      </c>
      <c r="R48" s="1088">
        <v>42</v>
      </c>
      <c r="S48" s="1088">
        <v>29</v>
      </c>
      <c r="T48" s="1098"/>
      <c r="U48" s="1099"/>
      <c r="V48" s="1091"/>
      <c r="W48" s="1091"/>
      <c r="X48" s="1091"/>
      <c r="Y48" s="1091"/>
    </row>
    <row r="49" spans="1:21" s="1089" customFormat="1" ht="28.5" customHeight="1">
      <c r="A49" s="1078"/>
      <c r="B49" s="1079" t="s">
        <v>583</v>
      </c>
      <c r="C49" s="1096"/>
      <c r="D49" s="1096">
        <v>0</v>
      </c>
      <c r="E49" s="1096"/>
      <c r="F49" s="1082"/>
      <c r="G49" s="1082">
        <v>477</v>
      </c>
      <c r="H49" s="1082"/>
      <c r="I49" s="1082"/>
      <c r="J49" s="1110">
        <v>477</v>
      </c>
      <c r="K49" s="1084" t="s">
        <v>584</v>
      </c>
      <c r="L49" s="1081">
        <v>2987</v>
      </c>
      <c r="M49" s="1081">
        <v>1864</v>
      </c>
      <c r="N49" s="1085"/>
      <c r="O49" s="1085">
        <v>44808</v>
      </c>
      <c r="P49" s="1094" t="s">
        <v>617</v>
      </c>
      <c r="Q49" s="1087" t="s">
        <v>619</v>
      </c>
      <c r="R49" s="1088">
        <v>44</v>
      </c>
      <c r="S49" s="1088">
        <v>30</v>
      </c>
      <c r="T49" s="1021"/>
      <c r="U49" s="1093"/>
    </row>
    <row r="50" spans="1:25" s="1089" customFormat="1" ht="27.75" customHeight="1">
      <c r="A50" s="1078"/>
      <c r="B50" s="1079" t="s">
        <v>620</v>
      </c>
      <c r="C50" s="1096"/>
      <c r="D50" s="1096">
        <v>0</v>
      </c>
      <c r="E50" s="1096"/>
      <c r="F50" s="1082"/>
      <c r="G50" s="1082">
        <v>1094</v>
      </c>
      <c r="H50" s="1082"/>
      <c r="I50" s="1083">
        <v>335</v>
      </c>
      <c r="J50" s="1110">
        <v>759</v>
      </c>
      <c r="K50" s="1084" t="s">
        <v>109</v>
      </c>
      <c r="L50" s="1081">
        <v>57692</v>
      </c>
      <c r="M50" s="1081">
        <v>21037</v>
      </c>
      <c r="N50" s="1085"/>
      <c r="O50" s="1085">
        <v>44808</v>
      </c>
      <c r="P50" s="1094" t="s">
        <v>621</v>
      </c>
      <c r="Q50" s="1087" t="s">
        <v>622</v>
      </c>
      <c r="R50" s="1088">
        <v>46</v>
      </c>
      <c r="S50" s="1088">
        <v>31</v>
      </c>
      <c r="T50" s="1097"/>
      <c r="U50" s="1093"/>
      <c r="V50" s="1100"/>
      <c r="W50" s="1091"/>
      <c r="X50" s="1091"/>
      <c r="Y50" s="1100"/>
    </row>
    <row r="51" spans="1:20" s="1089" customFormat="1" ht="27.75" customHeight="1">
      <c r="A51" s="1078"/>
      <c r="B51" s="1079" t="s">
        <v>578</v>
      </c>
      <c r="C51" s="1096"/>
      <c r="D51" s="1096">
        <v>88</v>
      </c>
      <c r="E51" s="1096">
        <v>45</v>
      </c>
      <c r="F51" s="1082">
        <v>43</v>
      </c>
      <c r="G51" s="1082">
        <v>2611</v>
      </c>
      <c r="H51" s="1082"/>
      <c r="I51" s="1083">
        <v>962</v>
      </c>
      <c r="J51" s="1110">
        <v>1649</v>
      </c>
      <c r="K51" s="1084" t="s">
        <v>230</v>
      </c>
      <c r="L51" s="1081">
        <v>9807</v>
      </c>
      <c r="M51" s="1081">
        <v>2942</v>
      </c>
      <c r="N51" s="1085"/>
      <c r="O51" s="1085">
        <v>44808</v>
      </c>
      <c r="P51" s="1094" t="s">
        <v>579</v>
      </c>
      <c r="Q51" s="1087" t="s">
        <v>580</v>
      </c>
      <c r="R51" s="1088">
        <v>47</v>
      </c>
      <c r="S51" s="1088">
        <v>32</v>
      </c>
      <c r="T51" s="1021"/>
    </row>
    <row r="52" spans="1:25" s="1089" customFormat="1" ht="27.75" customHeight="1">
      <c r="A52" s="1078"/>
      <c r="B52" s="1079" t="s">
        <v>578</v>
      </c>
      <c r="C52" s="1096"/>
      <c r="D52" s="1096">
        <v>198</v>
      </c>
      <c r="E52" s="1096">
        <v>136</v>
      </c>
      <c r="F52" s="1082">
        <v>62</v>
      </c>
      <c r="G52" s="1082">
        <v>1682</v>
      </c>
      <c r="H52" s="1082"/>
      <c r="I52" s="1082">
        <v>553</v>
      </c>
      <c r="J52" s="1110">
        <v>1129</v>
      </c>
      <c r="K52" s="1084" t="s">
        <v>230</v>
      </c>
      <c r="L52" s="1081">
        <v>5753</v>
      </c>
      <c r="M52" s="1081">
        <v>4131</v>
      </c>
      <c r="N52" s="1085"/>
      <c r="O52" s="1085">
        <v>44808</v>
      </c>
      <c r="P52" s="1094" t="s">
        <v>461</v>
      </c>
      <c r="Q52" s="1087" t="s">
        <v>581</v>
      </c>
      <c r="R52" s="1088">
        <v>48</v>
      </c>
      <c r="S52" s="1088">
        <v>33</v>
      </c>
      <c r="T52" s="1098"/>
      <c r="U52" s="1099"/>
      <c r="V52" s="1091"/>
      <c r="W52" s="1091"/>
      <c r="X52" s="1091"/>
      <c r="Y52" s="1091"/>
    </row>
    <row r="53" spans="1:20" s="1089" customFormat="1" ht="27.75" customHeight="1">
      <c r="A53" s="1078"/>
      <c r="B53" s="1079" t="s">
        <v>623</v>
      </c>
      <c r="C53" s="1079"/>
      <c r="D53" s="1081">
        <v>0</v>
      </c>
      <c r="E53" s="1096"/>
      <c r="F53" s="1082"/>
      <c r="G53" s="1082">
        <v>540</v>
      </c>
      <c r="H53" s="1083"/>
      <c r="I53" s="1083"/>
      <c r="J53" s="1082">
        <v>540</v>
      </c>
      <c r="K53" s="1084" t="s">
        <v>584</v>
      </c>
      <c r="L53" s="1081">
        <v>2248</v>
      </c>
      <c r="M53" s="1081">
        <v>1136</v>
      </c>
      <c r="N53" s="1085"/>
      <c r="O53" s="1085">
        <v>44808</v>
      </c>
      <c r="P53" s="1094" t="s">
        <v>617</v>
      </c>
      <c r="Q53" s="1087" t="s">
        <v>624</v>
      </c>
      <c r="R53" s="1088">
        <v>50</v>
      </c>
      <c r="S53" s="1088">
        <v>34</v>
      </c>
      <c r="T53" s="1021"/>
    </row>
    <row r="54" spans="1:25" s="1089" customFormat="1" ht="27.75" customHeight="1">
      <c r="A54" s="1078"/>
      <c r="B54" s="1079" t="s">
        <v>578</v>
      </c>
      <c r="C54" s="1096"/>
      <c r="D54" s="1096">
        <v>76</v>
      </c>
      <c r="E54" s="1096">
        <v>45</v>
      </c>
      <c r="F54" s="1082">
        <v>31</v>
      </c>
      <c r="G54" s="1082">
        <v>2450</v>
      </c>
      <c r="H54" s="1082"/>
      <c r="I54" s="1082">
        <v>973</v>
      </c>
      <c r="J54" s="1110">
        <v>1477</v>
      </c>
      <c r="K54" s="1084" t="s">
        <v>230</v>
      </c>
      <c r="L54" s="1081">
        <v>9807</v>
      </c>
      <c r="M54" s="1081">
        <v>2942</v>
      </c>
      <c r="N54" s="1085"/>
      <c r="O54" s="1085">
        <v>44838</v>
      </c>
      <c r="P54" s="1094" t="s">
        <v>579</v>
      </c>
      <c r="Q54" s="1087" t="s">
        <v>580</v>
      </c>
      <c r="R54" s="1088">
        <v>53</v>
      </c>
      <c r="S54" s="1088">
        <v>35</v>
      </c>
      <c r="T54" s="1021"/>
      <c r="U54" s="1093"/>
      <c r="V54" s="1095"/>
      <c r="W54" s="1092"/>
      <c r="X54" s="1092"/>
      <c r="Y54" s="1100"/>
    </row>
    <row r="55" spans="1:20" s="1089" customFormat="1" ht="29.25" customHeight="1">
      <c r="A55" s="1078"/>
      <c r="B55" s="1079" t="s">
        <v>578</v>
      </c>
      <c r="C55" s="1096"/>
      <c r="D55" s="1096">
        <v>192</v>
      </c>
      <c r="E55" s="1096">
        <v>95</v>
      </c>
      <c r="F55" s="1082">
        <v>97</v>
      </c>
      <c r="G55" s="1082">
        <v>1470</v>
      </c>
      <c r="H55" s="1082"/>
      <c r="I55" s="1083">
        <v>504</v>
      </c>
      <c r="J55" s="1108">
        <v>966</v>
      </c>
      <c r="K55" s="1084" t="s">
        <v>230</v>
      </c>
      <c r="L55" s="1081">
        <v>5753</v>
      </c>
      <c r="M55" s="1081">
        <v>4131</v>
      </c>
      <c r="N55" s="1085"/>
      <c r="O55" s="1085">
        <v>44838</v>
      </c>
      <c r="P55" s="1094" t="s">
        <v>461</v>
      </c>
      <c r="Q55" s="1131" t="s">
        <v>581</v>
      </c>
      <c r="R55" s="1088">
        <v>54</v>
      </c>
      <c r="S55" s="1088">
        <v>36</v>
      </c>
      <c r="T55" s="1021"/>
    </row>
    <row r="56" spans="1:25" s="1089" customFormat="1" ht="27.75" customHeight="1">
      <c r="A56" s="1078"/>
      <c r="B56" s="1079" t="s">
        <v>595</v>
      </c>
      <c r="C56" s="1079"/>
      <c r="D56" s="1081">
        <v>0</v>
      </c>
      <c r="E56" s="1096"/>
      <c r="F56" s="1083"/>
      <c r="G56" s="1082">
        <v>56989</v>
      </c>
      <c r="H56" s="1083"/>
      <c r="I56" s="1083"/>
      <c r="J56" s="1082">
        <v>56989</v>
      </c>
      <c r="K56" s="1084" t="s">
        <v>625</v>
      </c>
      <c r="L56" s="1081">
        <v>39758</v>
      </c>
      <c r="M56" s="1081">
        <v>25209</v>
      </c>
      <c r="N56" s="1085"/>
      <c r="O56" s="1085">
        <v>44838</v>
      </c>
      <c r="P56" s="1094" t="s">
        <v>626</v>
      </c>
      <c r="Q56" s="1087" t="s">
        <v>627</v>
      </c>
      <c r="R56" s="1088">
        <v>55</v>
      </c>
      <c r="S56" s="1088">
        <v>37</v>
      </c>
      <c r="T56" s="1021"/>
      <c r="U56" s="1099"/>
      <c r="V56" s="1091"/>
      <c r="W56" s="1092"/>
      <c r="X56" s="1092"/>
      <c r="Y56" s="1092"/>
    </row>
    <row r="57" spans="1:21" s="1089" customFormat="1" ht="27.75" customHeight="1">
      <c r="A57" s="1078"/>
      <c r="B57" s="1079" t="s">
        <v>595</v>
      </c>
      <c r="C57" s="1096"/>
      <c r="D57" s="1096">
        <v>0</v>
      </c>
      <c r="E57" s="1096"/>
      <c r="F57" s="1082"/>
      <c r="G57" s="1082">
        <v>2163</v>
      </c>
      <c r="H57" s="1083"/>
      <c r="I57" s="1083"/>
      <c r="J57" s="1110">
        <v>2163</v>
      </c>
      <c r="K57" s="1084" t="s">
        <v>589</v>
      </c>
      <c r="L57" s="1081">
        <v>22402</v>
      </c>
      <c r="M57" s="1081">
        <v>12019</v>
      </c>
      <c r="N57" s="1085"/>
      <c r="O57" s="1085">
        <v>44838</v>
      </c>
      <c r="P57" s="1094" t="s">
        <v>596</v>
      </c>
      <c r="Q57" s="1087" t="s">
        <v>628</v>
      </c>
      <c r="R57" s="1088">
        <v>56</v>
      </c>
      <c r="S57" s="1088">
        <v>38</v>
      </c>
      <c r="T57" s="1098"/>
      <c r="U57" s="1099"/>
    </row>
    <row r="58" spans="1:25" s="1089" customFormat="1" ht="27.75" customHeight="1">
      <c r="A58" s="1078"/>
      <c r="B58" s="1079" t="s">
        <v>578</v>
      </c>
      <c r="C58" s="1096"/>
      <c r="D58" s="1096">
        <v>85</v>
      </c>
      <c r="E58" s="1096">
        <v>45</v>
      </c>
      <c r="F58" s="1082">
        <v>40</v>
      </c>
      <c r="G58" s="1082">
        <v>2669</v>
      </c>
      <c r="H58" s="1082"/>
      <c r="I58" s="1082">
        <v>1011</v>
      </c>
      <c r="J58" s="1110">
        <v>1658</v>
      </c>
      <c r="K58" s="1084" t="s">
        <v>230</v>
      </c>
      <c r="L58" s="1081">
        <v>9807</v>
      </c>
      <c r="M58" s="1081">
        <v>2942</v>
      </c>
      <c r="N58" s="1085"/>
      <c r="O58" s="1085">
        <v>44869</v>
      </c>
      <c r="P58" s="1094" t="s">
        <v>579</v>
      </c>
      <c r="Q58" s="1087" t="s">
        <v>580</v>
      </c>
      <c r="R58" s="1088">
        <v>59</v>
      </c>
      <c r="S58" s="1088">
        <v>39</v>
      </c>
      <c r="T58" s="1004"/>
      <c r="U58" s="1103"/>
      <c r="V58" s="1100"/>
      <c r="W58" s="1092"/>
      <c r="X58" s="1092"/>
      <c r="Y58" s="1100"/>
    </row>
    <row r="59" spans="1:28" s="1089" customFormat="1" ht="27.75" customHeight="1">
      <c r="A59" s="1078"/>
      <c r="B59" s="1079" t="s">
        <v>578</v>
      </c>
      <c r="C59" s="1079"/>
      <c r="D59" s="1081">
        <v>186</v>
      </c>
      <c r="E59" s="1096">
        <v>135</v>
      </c>
      <c r="F59" s="1083">
        <v>51</v>
      </c>
      <c r="G59" s="1082">
        <v>1677</v>
      </c>
      <c r="H59" s="1083"/>
      <c r="I59" s="1083">
        <v>632</v>
      </c>
      <c r="J59" s="1082">
        <v>1045</v>
      </c>
      <c r="K59" s="1084" t="s">
        <v>230</v>
      </c>
      <c r="L59" s="1081">
        <v>5753</v>
      </c>
      <c r="M59" s="1081">
        <v>4131</v>
      </c>
      <c r="N59" s="1085"/>
      <c r="O59" s="1085">
        <v>44869</v>
      </c>
      <c r="P59" s="1094" t="s">
        <v>461</v>
      </c>
      <c r="Q59" s="1087" t="s">
        <v>581</v>
      </c>
      <c r="R59" s="1088">
        <v>60</v>
      </c>
      <c r="S59" s="1088">
        <v>40</v>
      </c>
      <c r="T59" s="1021"/>
      <c r="AA59" s="1093"/>
      <c r="AB59" s="1093"/>
    </row>
    <row r="60" spans="1:28" s="1089" customFormat="1" ht="27.75" customHeight="1">
      <c r="A60" s="1078"/>
      <c r="B60" s="1079" t="s">
        <v>629</v>
      </c>
      <c r="C60" s="1079"/>
      <c r="D60" s="1081">
        <v>0</v>
      </c>
      <c r="E60" s="1096"/>
      <c r="F60" s="1083"/>
      <c r="G60" s="1082">
        <v>2773</v>
      </c>
      <c r="H60" s="1083"/>
      <c r="I60" s="1083"/>
      <c r="J60" s="1082">
        <v>2773</v>
      </c>
      <c r="K60" s="1084" t="s">
        <v>145</v>
      </c>
      <c r="L60" s="1081">
        <v>7522</v>
      </c>
      <c r="M60" s="1081">
        <v>3301</v>
      </c>
      <c r="N60" s="1085"/>
      <c r="O60" s="1085">
        <v>44869</v>
      </c>
      <c r="P60" s="1094" t="s">
        <v>630</v>
      </c>
      <c r="Q60" s="1087" t="s">
        <v>631</v>
      </c>
      <c r="R60" s="1088">
        <v>61</v>
      </c>
      <c r="S60" s="1088">
        <v>41</v>
      </c>
      <c r="T60" s="1004"/>
      <c r="V60" s="1100"/>
      <c r="W60" s="1092"/>
      <c r="X60" s="1092"/>
      <c r="Y60" s="1100"/>
      <c r="AA60" s="1093"/>
      <c r="AB60" s="1093"/>
    </row>
    <row r="61" spans="1:28" s="1089" customFormat="1" ht="27.75" customHeight="1">
      <c r="A61" s="1078"/>
      <c r="B61" s="1079" t="s">
        <v>578</v>
      </c>
      <c r="C61" s="1096"/>
      <c r="D61" s="1096">
        <v>0</v>
      </c>
      <c r="E61" s="1096"/>
      <c r="F61" s="1082"/>
      <c r="G61" s="1082">
        <v>2619</v>
      </c>
      <c r="H61" s="1082"/>
      <c r="I61" s="1083">
        <v>1197</v>
      </c>
      <c r="J61" s="1108">
        <v>1422</v>
      </c>
      <c r="K61" s="1084" t="s">
        <v>230</v>
      </c>
      <c r="L61" s="1081">
        <v>9807</v>
      </c>
      <c r="M61" s="1081">
        <v>2942</v>
      </c>
      <c r="N61" s="1085"/>
      <c r="O61" s="1085">
        <v>44899</v>
      </c>
      <c r="P61" s="1094" t="s">
        <v>579</v>
      </c>
      <c r="Q61" s="1087" t="s">
        <v>580</v>
      </c>
      <c r="R61" s="1088">
        <v>63</v>
      </c>
      <c r="S61" s="1088">
        <v>42</v>
      </c>
      <c r="T61" s="1021"/>
      <c r="V61" s="1091"/>
      <c r="W61" s="1091"/>
      <c r="X61" s="1091"/>
      <c r="Y61" s="1091"/>
      <c r="AA61" s="1093"/>
      <c r="AB61" s="1093"/>
    </row>
    <row r="62" spans="1:25" s="1089" customFormat="1" ht="27.75" customHeight="1">
      <c r="A62" s="1078"/>
      <c r="B62" s="1079" t="s">
        <v>578</v>
      </c>
      <c r="C62" s="1096"/>
      <c r="D62" s="1096">
        <v>290</v>
      </c>
      <c r="E62" s="1096">
        <v>145</v>
      </c>
      <c r="F62" s="1082">
        <v>145</v>
      </c>
      <c r="G62" s="1082">
        <v>1816</v>
      </c>
      <c r="H62" s="1082"/>
      <c r="I62" s="1083">
        <v>583</v>
      </c>
      <c r="J62" s="1110">
        <v>1233</v>
      </c>
      <c r="K62" s="1084" t="s">
        <v>230</v>
      </c>
      <c r="L62" s="1081">
        <v>5753</v>
      </c>
      <c r="M62" s="1081">
        <v>4131</v>
      </c>
      <c r="N62" s="1085"/>
      <c r="O62" s="1085">
        <v>44899</v>
      </c>
      <c r="P62" s="1094" t="s">
        <v>461</v>
      </c>
      <c r="Q62" s="1087" t="s">
        <v>581</v>
      </c>
      <c r="R62" s="1088">
        <v>64</v>
      </c>
      <c r="S62" s="1088">
        <v>43</v>
      </c>
      <c r="T62" s="1021"/>
      <c r="V62" s="1100"/>
      <c r="W62" s="1091"/>
      <c r="X62" s="1091"/>
      <c r="Y62" s="1095"/>
    </row>
    <row r="63" spans="1:25" s="1089" customFormat="1" ht="27.75" customHeight="1">
      <c r="A63" s="1078"/>
      <c r="B63" s="1079" t="s">
        <v>605</v>
      </c>
      <c r="C63" s="1096"/>
      <c r="D63" s="1096">
        <v>0</v>
      </c>
      <c r="E63" s="1096"/>
      <c r="F63" s="1082"/>
      <c r="G63" s="1082">
        <v>136866</v>
      </c>
      <c r="H63" s="1082"/>
      <c r="I63" s="1082"/>
      <c r="J63" s="1110">
        <v>136866</v>
      </c>
      <c r="K63" s="1084" t="s">
        <v>632</v>
      </c>
      <c r="L63" s="1081">
        <v>78845</v>
      </c>
      <c r="M63" s="1081">
        <v>47271</v>
      </c>
      <c r="N63" s="1085"/>
      <c r="O63" s="1085" t="s">
        <v>633</v>
      </c>
      <c r="P63" s="1094" t="s">
        <v>593</v>
      </c>
      <c r="Q63" s="1087" t="s">
        <v>634</v>
      </c>
      <c r="R63" s="1088">
        <v>66</v>
      </c>
      <c r="S63" s="1088">
        <v>44</v>
      </c>
      <c r="T63" s="1021"/>
      <c r="V63" s="1091"/>
      <c r="W63" s="1091"/>
      <c r="X63" s="1091"/>
      <c r="Y63" s="1091"/>
    </row>
    <row r="64" spans="1:21" s="1089" customFormat="1" ht="27.75" customHeight="1">
      <c r="A64" s="1078"/>
      <c r="B64" s="1079" t="s">
        <v>578</v>
      </c>
      <c r="C64" s="1096"/>
      <c r="D64" s="1096">
        <v>81</v>
      </c>
      <c r="E64" s="1096">
        <v>46</v>
      </c>
      <c r="F64" s="1082">
        <v>35</v>
      </c>
      <c r="G64" s="1082">
        <v>2493</v>
      </c>
      <c r="H64" s="1082"/>
      <c r="I64" s="1083">
        <v>919</v>
      </c>
      <c r="J64" s="1110">
        <v>1574</v>
      </c>
      <c r="K64" s="1084" t="s">
        <v>230</v>
      </c>
      <c r="L64" s="1081">
        <v>9807</v>
      </c>
      <c r="M64" s="1081">
        <v>2942</v>
      </c>
      <c r="N64" s="1085"/>
      <c r="O64" s="1085" t="s">
        <v>633</v>
      </c>
      <c r="P64" s="1094" t="s">
        <v>579</v>
      </c>
      <c r="Q64" s="1087" t="s">
        <v>580</v>
      </c>
      <c r="R64" s="1088">
        <v>67</v>
      </c>
      <c r="S64" s="1088">
        <v>45</v>
      </c>
      <c r="T64" s="1098"/>
      <c r="U64" s="1099"/>
    </row>
    <row r="65" spans="1:25" s="1089" customFormat="1" ht="27.75" customHeight="1">
      <c r="A65" s="1078"/>
      <c r="B65" s="1079" t="s">
        <v>578</v>
      </c>
      <c r="C65" s="1096"/>
      <c r="D65" s="1096">
        <v>248</v>
      </c>
      <c r="E65" s="1096">
        <v>136</v>
      </c>
      <c r="F65" s="1082">
        <v>112</v>
      </c>
      <c r="G65" s="1082">
        <v>1790</v>
      </c>
      <c r="H65" s="1082"/>
      <c r="I65" s="1082">
        <v>661</v>
      </c>
      <c r="J65" s="1110">
        <v>1129</v>
      </c>
      <c r="K65" s="1084" t="s">
        <v>230</v>
      </c>
      <c r="L65" s="1081">
        <v>5753</v>
      </c>
      <c r="M65" s="1081">
        <v>4131</v>
      </c>
      <c r="N65" s="1085"/>
      <c r="O65" s="1085" t="s">
        <v>633</v>
      </c>
      <c r="P65" s="1094" t="s">
        <v>461</v>
      </c>
      <c r="Q65" s="1087" t="s">
        <v>581</v>
      </c>
      <c r="R65" s="1088">
        <v>68</v>
      </c>
      <c r="S65" s="1088">
        <v>46</v>
      </c>
      <c r="T65" s="1098"/>
      <c r="U65" s="1099"/>
      <c r="V65" s="1092"/>
      <c r="W65" s="1132"/>
      <c r="X65" s="1091"/>
      <c r="Y65" s="1100"/>
    </row>
    <row r="66" spans="1:25" s="1089" customFormat="1" ht="27.75" customHeight="1">
      <c r="A66" s="1078"/>
      <c r="B66" s="1079" t="s">
        <v>578</v>
      </c>
      <c r="C66" s="1096"/>
      <c r="D66" s="1096">
        <v>84</v>
      </c>
      <c r="E66" s="1096">
        <v>43</v>
      </c>
      <c r="F66" s="1082">
        <v>41</v>
      </c>
      <c r="G66" s="1082">
        <v>2687</v>
      </c>
      <c r="H66" s="1133"/>
      <c r="I66" s="1083">
        <v>1037</v>
      </c>
      <c r="J66" s="1110">
        <v>1650</v>
      </c>
      <c r="K66" s="1084" t="s">
        <v>230</v>
      </c>
      <c r="L66" s="1081">
        <v>9807</v>
      </c>
      <c r="M66" s="1081">
        <v>2942</v>
      </c>
      <c r="N66" s="1085"/>
      <c r="O66" s="1085" t="s">
        <v>635</v>
      </c>
      <c r="P66" s="1094" t="s">
        <v>579</v>
      </c>
      <c r="Q66" s="1087" t="s">
        <v>580</v>
      </c>
      <c r="R66" s="1088">
        <v>70</v>
      </c>
      <c r="S66" s="1088">
        <v>47</v>
      </c>
      <c r="T66" s="1004"/>
      <c r="U66" s="1099"/>
      <c r="V66" s="1100"/>
      <c r="W66" s="1091"/>
      <c r="X66" s="1091"/>
      <c r="Y66" s="1095"/>
    </row>
    <row r="67" spans="1:20" s="1089" customFormat="1" ht="27.75" customHeight="1">
      <c r="A67" s="1078"/>
      <c r="B67" s="1079" t="s">
        <v>578</v>
      </c>
      <c r="C67" s="1079"/>
      <c r="D67" s="1081">
        <v>164</v>
      </c>
      <c r="E67" s="1096">
        <v>116</v>
      </c>
      <c r="F67" s="1083">
        <v>48</v>
      </c>
      <c r="G67" s="1082">
        <v>1841</v>
      </c>
      <c r="H67" s="1083"/>
      <c r="I67" s="1083">
        <v>595</v>
      </c>
      <c r="J67" s="1082">
        <v>1246</v>
      </c>
      <c r="K67" s="1084" t="s">
        <v>230</v>
      </c>
      <c r="L67" s="1081">
        <v>5753</v>
      </c>
      <c r="M67" s="1081">
        <v>4131</v>
      </c>
      <c r="N67" s="1085"/>
      <c r="O67" s="1085" t="s">
        <v>635</v>
      </c>
      <c r="P67" s="1094" t="s">
        <v>461</v>
      </c>
      <c r="Q67" s="1087" t="s">
        <v>581</v>
      </c>
      <c r="R67" s="1088">
        <v>71</v>
      </c>
      <c r="S67" s="1088">
        <v>48</v>
      </c>
      <c r="T67" s="1021"/>
    </row>
    <row r="68" spans="1:25" s="1089" customFormat="1" ht="34.5" customHeight="1">
      <c r="A68" s="1078"/>
      <c r="B68" s="1079" t="s">
        <v>636</v>
      </c>
      <c r="C68" s="1079"/>
      <c r="D68" s="1082">
        <v>0</v>
      </c>
      <c r="E68" s="1082"/>
      <c r="F68" s="1082"/>
      <c r="G68" s="1082">
        <v>2896</v>
      </c>
      <c r="H68" s="1082"/>
      <c r="I68" s="1083"/>
      <c r="J68" s="1110">
        <v>2896</v>
      </c>
      <c r="K68" s="1084" t="s">
        <v>109</v>
      </c>
      <c r="L68" s="1081">
        <v>69931</v>
      </c>
      <c r="M68" s="1081">
        <v>23849</v>
      </c>
      <c r="N68" s="1085"/>
      <c r="O68" s="1085" t="s">
        <v>637</v>
      </c>
      <c r="P68" s="1086" t="s">
        <v>638</v>
      </c>
      <c r="Q68" s="1087" t="s">
        <v>639</v>
      </c>
      <c r="R68" s="1088">
        <v>75</v>
      </c>
      <c r="S68" s="1088">
        <v>49</v>
      </c>
      <c r="T68" s="1098"/>
      <c r="U68" s="1099"/>
      <c r="V68" s="1091"/>
      <c r="W68" s="1091"/>
      <c r="X68" s="1091"/>
      <c r="Y68" s="1091"/>
    </row>
    <row r="69" spans="1:20" s="1089" customFormat="1" ht="27.75" customHeight="1">
      <c r="A69" s="1078"/>
      <c r="B69" s="1079" t="s">
        <v>578</v>
      </c>
      <c r="C69" s="1079"/>
      <c r="D69" s="1082">
        <v>86</v>
      </c>
      <c r="E69" s="1082">
        <v>45</v>
      </c>
      <c r="F69" s="1082">
        <v>41</v>
      </c>
      <c r="G69" s="1082">
        <v>2618</v>
      </c>
      <c r="H69" s="1082"/>
      <c r="I69" s="1083">
        <v>1002</v>
      </c>
      <c r="J69" s="1110">
        <v>1616</v>
      </c>
      <c r="K69" s="1084" t="s">
        <v>230</v>
      </c>
      <c r="L69" s="1081">
        <v>9807</v>
      </c>
      <c r="M69" s="1081">
        <v>2942</v>
      </c>
      <c r="N69" s="1085"/>
      <c r="O69" s="1085" t="s">
        <v>637</v>
      </c>
      <c r="P69" s="1094" t="s">
        <v>579</v>
      </c>
      <c r="Q69" s="1087" t="s">
        <v>580</v>
      </c>
      <c r="R69" s="1088">
        <v>76</v>
      </c>
      <c r="S69" s="1088">
        <v>50</v>
      </c>
      <c r="T69" s="1004"/>
    </row>
    <row r="70" spans="1:23" s="1089" customFormat="1" ht="27.75" customHeight="1">
      <c r="A70" s="1078"/>
      <c r="B70" s="1079" t="s">
        <v>578</v>
      </c>
      <c r="C70" s="1079"/>
      <c r="D70" s="1082">
        <v>277</v>
      </c>
      <c r="E70" s="1082">
        <v>183</v>
      </c>
      <c r="F70" s="1082">
        <v>94</v>
      </c>
      <c r="G70" s="1082">
        <v>1625</v>
      </c>
      <c r="H70" s="1082"/>
      <c r="I70" s="1083">
        <v>829</v>
      </c>
      <c r="J70" s="1110">
        <v>796</v>
      </c>
      <c r="K70" s="1084" t="s">
        <v>230</v>
      </c>
      <c r="L70" s="1081">
        <v>5753</v>
      </c>
      <c r="M70" s="1081">
        <v>4131</v>
      </c>
      <c r="N70" s="1085"/>
      <c r="O70" s="1085" t="s">
        <v>637</v>
      </c>
      <c r="P70" s="1094" t="s">
        <v>461</v>
      </c>
      <c r="Q70" s="1087" t="s">
        <v>581</v>
      </c>
      <c r="R70" s="1088">
        <v>77</v>
      </c>
      <c r="S70" s="1088">
        <v>51</v>
      </c>
      <c r="T70" s="1021"/>
      <c r="W70" s="1093"/>
    </row>
    <row r="71" spans="1:25" s="1089" customFormat="1" ht="27.75" customHeight="1">
      <c r="A71" s="1078"/>
      <c r="B71" s="1079" t="s">
        <v>583</v>
      </c>
      <c r="C71" s="1079"/>
      <c r="D71" s="1082">
        <v>0</v>
      </c>
      <c r="E71" s="1082"/>
      <c r="F71" s="1082"/>
      <c r="G71" s="1082">
        <v>706</v>
      </c>
      <c r="H71" s="1082"/>
      <c r="I71" s="1083"/>
      <c r="J71" s="1110">
        <v>706</v>
      </c>
      <c r="K71" s="1084" t="s">
        <v>584</v>
      </c>
      <c r="L71" s="1081">
        <v>4481</v>
      </c>
      <c r="M71" s="1081">
        <v>2768</v>
      </c>
      <c r="N71" s="1085"/>
      <c r="O71" s="1085" t="s">
        <v>637</v>
      </c>
      <c r="P71" s="1094" t="s">
        <v>617</v>
      </c>
      <c r="Q71" s="1087" t="s">
        <v>640</v>
      </c>
      <c r="R71" s="1088">
        <v>79</v>
      </c>
      <c r="S71" s="1088">
        <v>52</v>
      </c>
      <c r="T71" s="1021"/>
      <c r="V71" s="1092"/>
      <c r="W71" s="1092"/>
      <c r="X71" s="1092"/>
      <c r="Y71" s="1100"/>
    </row>
    <row r="72" spans="1:25" s="1089" customFormat="1" ht="27.75" customHeight="1">
      <c r="A72" s="1078"/>
      <c r="B72" s="1079" t="s">
        <v>616</v>
      </c>
      <c r="C72" s="1079"/>
      <c r="D72" s="1082">
        <v>0</v>
      </c>
      <c r="E72" s="1082"/>
      <c r="F72" s="1082"/>
      <c r="G72" s="1082">
        <v>763</v>
      </c>
      <c r="H72" s="1082"/>
      <c r="I72" s="1083"/>
      <c r="J72" s="1110">
        <v>763</v>
      </c>
      <c r="K72" s="1084" t="s">
        <v>584</v>
      </c>
      <c r="L72" s="1081">
        <v>2725</v>
      </c>
      <c r="M72" s="1081">
        <v>818</v>
      </c>
      <c r="N72" s="1085"/>
      <c r="O72" s="1085" t="s">
        <v>637</v>
      </c>
      <c r="P72" s="1094" t="s">
        <v>590</v>
      </c>
      <c r="Q72" s="1087" t="s">
        <v>641</v>
      </c>
      <c r="R72" s="1088">
        <v>80</v>
      </c>
      <c r="S72" s="1088">
        <v>53</v>
      </c>
      <c r="T72" s="1021"/>
      <c r="V72" s="1091"/>
      <c r="W72" s="1091"/>
      <c r="X72" s="1091"/>
      <c r="Y72" s="1091"/>
    </row>
    <row r="73" spans="1:25" s="1089" customFormat="1" ht="27.75" customHeight="1" thickBot="1">
      <c r="A73" s="1078"/>
      <c r="B73" s="1079" t="s">
        <v>605</v>
      </c>
      <c r="C73" s="1079"/>
      <c r="D73" s="1082">
        <v>0</v>
      </c>
      <c r="E73" s="1082"/>
      <c r="F73" s="1082"/>
      <c r="G73" s="1082">
        <v>3296</v>
      </c>
      <c r="H73" s="1082"/>
      <c r="I73" s="1083">
        <v>3296</v>
      </c>
      <c r="J73" s="1110"/>
      <c r="K73" s="1084" t="s">
        <v>642</v>
      </c>
      <c r="L73" s="1081">
        <v>2914</v>
      </c>
      <c r="M73" s="1081">
        <v>1311</v>
      </c>
      <c r="N73" s="1085"/>
      <c r="O73" s="1085" t="s">
        <v>643</v>
      </c>
      <c r="P73" s="1094" t="s">
        <v>596</v>
      </c>
      <c r="Q73" s="1087" t="s">
        <v>644</v>
      </c>
      <c r="R73" s="1088">
        <v>83</v>
      </c>
      <c r="S73" s="1088">
        <v>54</v>
      </c>
      <c r="T73" s="1098"/>
      <c r="U73" s="1099"/>
      <c r="V73" s="1090"/>
      <c r="W73" s="1091"/>
      <c r="X73" s="1091"/>
      <c r="Y73" s="1100"/>
    </row>
    <row r="74" spans="1:21" s="1100" customFormat="1" ht="27.75" customHeight="1" thickBot="1" thickTop="1">
      <c r="A74" s="1114"/>
      <c r="B74" s="1115"/>
      <c r="C74" s="1115"/>
      <c r="D74" s="1116">
        <f aca="true" t="shared" si="1" ref="D74:L74">SUM(D47:D73)</f>
        <v>2138</v>
      </c>
      <c r="E74" s="1116">
        <f t="shared" si="1"/>
        <v>1260</v>
      </c>
      <c r="F74" s="1116">
        <f t="shared" si="1"/>
        <v>878</v>
      </c>
      <c r="G74" s="1116">
        <f t="shared" si="1"/>
        <v>241869</v>
      </c>
      <c r="H74" s="1116">
        <f t="shared" si="1"/>
        <v>0</v>
      </c>
      <c r="I74" s="1116">
        <f t="shared" si="1"/>
        <v>16196</v>
      </c>
      <c r="J74" s="1116">
        <f t="shared" si="1"/>
        <v>225673</v>
      </c>
      <c r="K74" s="1116">
        <f t="shared" si="1"/>
        <v>0</v>
      </c>
      <c r="L74" s="1116">
        <f t="shared" si="1"/>
        <v>413156</v>
      </c>
      <c r="M74" s="1116">
        <f>SUM(M47:M73)</f>
        <v>194504</v>
      </c>
      <c r="N74" s="1117"/>
      <c r="O74" s="1117"/>
      <c r="P74" s="1118"/>
      <c r="Q74" s="1119"/>
      <c r="R74" s="1116"/>
      <c r="S74" s="1134"/>
      <c r="T74" s="1121"/>
      <c r="U74" s="1122"/>
    </row>
    <row r="75" spans="1:21" s="1100" customFormat="1" ht="27.75" customHeight="1" thickTop="1">
      <c r="A75" s="1123"/>
      <c r="B75" s="1124"/>
      <c r="C75" s="1124"/>
      <c r="D75" s="1125"/>
      <c r="E75" s="1125"/>
      <c r="F75" s="1125"/>
      <c r="G75" s="1125"/>
      <c r="H75" s="1125"/>
      <c r="I75" s="1125"/>
      <c r="J75" s="1125"/>
      <c r="K75" s="1125"/>
      <c r="L75" s="1125"/>
      <c r="M75" s="1125"/>
      <c r="N75" s="1128"/>
      <c r="O75" s="1128"/>
      <c r="P75" s="1129"/>
      <c r="Q75" s="1130"/>
      <c r="R75" s="1125"/>
      <c r="S75" s="1125"/>
      <c r="T75" s="1121"/>
      <c r="U75" s="1122"/>
    </row>
    <row r="76" spans="1:21" s="1100" customFormat="1" ht="27.75" customHeight="1">
      <c r="A76" s="1123"/>
      <c r="B76" s="1124"/>
      <c r="C76" s="1124"/>
      <c r="D76" s="1125"/>
      <c r="E76" s="1125"/>
      <c r="F76" s="1125"/>
      <c r="G76" s="1125"/>
      <c r="H76" s="1125"/>
      <c r="I76" s="1125"/>
      <c r="J76" s="1125"/>
      <c r="K76" s="1125"/>
      <c r="L76" s="1125"/>
      <c r="M76" s="1125"/>
      <c r="N76" s="1128"/>
      <c r="O76" s="1128"/>
      <c r="P76" s="1129"/>
      <c r="Q76" s="1130"/>
      <c r="R76" s="1125"/>
      <c r="S76" s="1125"/>
      <c r="T76" s="1121"/>
      <c r="U76" s="1122"/>
    </row>
    <row r="77" spans="1:21" s="1100" customFormat="1" ht="27.75" customHeight="1">
      <c r="A77" s="1123"/>
      <c r="B77" s="1124"/>
      <c r="C77" s="1124"/>
      <c r="D77" s="1125"/>
      <c r="E77" s="1125"/>
      <c r="F77" s="1125"/>
      <c r="G77" s="1125"/>
      <c r="H77" s="1125"/>
      <c r="I77" s="1125"/>
      <c r="J77" s="1125"/>
      <c r="K77" s="1125"/>
      <c r="L77" s="1125"/>
      <c r="M77" s="1125"/>
      <c r="N77" s="1128"/>
      <c r="O77" s="1128"/>
      <c r="P77" s="1129"/>
      <c r="Q77" s="1130"/>
      <c r="R77" s="1125"/>
      <c r="S77" s="1125"/>
      <c r="T77" s="1121"/>
      <c r="U77" s="1122"/>
    </row>
    <row r="78" spans="1:21" s="1100" customFormat="1" ht="27.75" customHeight="1">
      <c r="A78" s="1123"/>
      <c r="B78" s="1124"/>
      <c r="C78" s="1124"/>
      <c r="D78" s="1125"/>
      <c r="E78" s="1125"/>
      <c r="F78" s="1125"/>
      <c r="G78" s="1125"/>
      <c r="H78" s="1125"/>
      <c r="I78" s="1125"/>
      <c r="J78" s="1125"/>
      <c r="K78" s="1125"/>
      <c r="L78" s="1125"/>
      <c r="M78" s="1125"/>
      <c r="N78" s="1128"/>
      <c r="O78" s="1128"/>
      <c r="P78" s="1129"/>
      <c r="Q78" s="1130"/>
      <c r="R78" s="1125"/>
      <c r="S78" s="1125"/>
      <c r="T78" s="1121"/>
      <c r="U78" s="1122"/>
    </row>
    <row r="79" spans="1:20" ht="34.5">
      <c r="A79" s="997" t="s">
        <v>539</v>
      </c>
      <c r="B79" s="998"/>
      <c r="C79" s="998"/>
      <c r="D79" s="999"/>
      <c r="E79" s="1000" t="s">
        <v>540</v>
      </c>
      <c r="F79" s="1001"/>
      <c r="G79" s="1001"/>
      <c r="H79" s="1002"/>
      <c r="I79" s="1002"/>
      <c r="J79" s="1002"/>
      <c r="K79" s="1003"/>
      <c r="L79" s="1002"/>
      <c r="M79" s="1004"/>
      <c r="Q79" s="1008" t="s">
        <v>541</v>
      </c>
      <c r="R79" s="1009"/>
      <c r="S79" s="1010"/>
      <c r="T79" s="1011"/>
    </row>
    <row r="80" spans="1:20" ht="34.5" customHeight="1">
      <c r="A80" s="997" t="s">
        <v>542</v>
      </c>
      <c r="B80" s="998"/>
      <c r="C80" s="1014"/>
      <c r="D80" s="1015"/>
      <c r="E80" s="1016" t="s">
        <v>645</v>
      </c>
      <c r="F80" s="1017"/>
      <c r="G80" s="1018"/>
      <c r="H80" s="1018"/>
      <c r="I80" s="1018"/>
      <c r="J80" s="1018"/>
      <c r="K80" s="1003"/>
      <c r="L80" s="1002"/>
      <c r="M80" s="1004"/>
      <c r="Q80" s="1019" t="s">
        <v>544</v>
      </c>
      <c r="R80" s="1020"/>
      <c r="T80" s="1011"/>
    </row>
    <row r="81" spans="1:20" ht="27.75" thickBot="1">
      <c r="A81" s="1022" t="s">
        <v>646</v>
      </c>
      <c r="B81" s="998"/>
      <c r="C81" s="998"/>
      <c r="D81" s="1015"/>
      <c r="E81" s="1023" t="s">
        <v>546</v>
      </c>
      <c r="F81" s="1001"/>
      <c r="G81" s="1001"/>
      <c r="H81" s="1002"/>
      <c r="I81" s="1002"/>
      <c r="J81" s="1002"/>
      <c r="K81" s="1003"/>
      <c r="L81" s="1002"/>
      <c r="M81" s="1002"/>
      <c r="Q81" s="1024" t="s">
        <v>647</v>
      </c>
      <c r="R81" s="1020"/>
      <c r="T81" s="1011"/>
    </row>
    <row r="82" spans="1:20" ht="27.75" customHeight="1" thickTop="1">
      <c r="A82" s="1025"/>
      <c r="B82" s="1026"/>
      <c r="C82" s="1026"/>
      <c r="D82" s="1027" t="s">
        <v>33</v>
      </c>
      <c r="E82" s="1028" t="s">
        <v>548</v>
      </c>
      <c r="F82" s="1028"/>
      <c r="G82" s="1029" t="s">
        <v>549</v>
      </c>
      <c r="H82" s="1248" t="s">
        <v>53</v>
      </c>
      <c r="I82" s="1249"/>
      <c r="J82" s="1248" t="s">
        <v>550</v>
      </c>
      <c r="K82" s="1250"/>
      <c r="L82" s="1030"/>
      <c r="M82" s="1030"/>
      <c r="N82" s="1031"/>
      <c r="O82" s="1032"/>
      <c r="P82" s="1033"/>
      <c r="Q82" s="1034"/>
      <c r="R82" s="1035"/>
      <c r="S82" s="1036"/>
      <c r="T82" s="1011"/>
    </row>
    <row r="83" spans="1:20" ht="21" customHeight="1">
      <c r="A83" s="1037"/>
      <c r="B83" s="1038"/>
      <c r="C83" s="1039"/>
      <c r="D83" s="1040" t="s">
        <v>551</v>
      </c>
      <c r="E83" s="1251" t="s">
        <v>26</v>
      </c>
      <c r="F83" s="1251"/>
      <c r="G83" s="1041" t="s">
        <v>552</v>
      </c>
      <c r="H83" s="1252" t="s">
        <v>553</v>
      </c>
      <c r="I83" s="1253"/>
      <c r="J83" s="1254" t="s">
        <v>554</v>
      </c>
      <c r="K83" s="1255"/>
      <c r="L83" s="1042" t="s">
        <v>555</v>
      </c>
      <c r="M83" s="1042" t="s">
        <v>555</v>
      </c>
      <c r="N83" s="1043"/>
      <c r="O83" s="1044"/>
      <c r="P83" s="1045"/>
      <c r="Q83" s="1046" t="s">
        <v>556</v>
      </c>
      <c r="R83" s="1047"/>
      <c r="S83" s="1048"/>
      <c r="T83" s="1011"/>
    </row>
    <row r="84" spans="1:20" ht="21" customHeight="1">
      <c r="A84" s="1049" t="s">
        <v>557</v>
      </c>
      <c r="B84" s="1050" t="s">
        <v>558</v>
      </c>
      <c r="C84" s="1051" t="s">
        <v>559</v>
      </c>
      <c r="D84" s="1052" t="s">
        <v>25</v>
      </c>
      <c r="E84" s="1053" t="s">
        <v>15</v>
      </c>
      <c r="F84" s="1053" t="s">
        <v>16</v>
      </c>
      <c r="G84" s="1054" t="s">
        <v>119</v>
      </c>
      <c r="H84" s="1055" t="s">
        <v>57</v>
      </c>
      <c r="I84" s="1056" t="s">
        <v>37</v>
      </c>
      <c r="J84" s="1057" t="s">
        <v>560</v>
      </c>
      <c r="K84" s="1058" t="s">
        <v>561</v>
      </c>
      <c r="L84" s="1042" t="s">
        <v>562</v>
      </c>
      <c r="M84" s="1059" t="s">
        <v>563</v>
      </c>
      <c r="N84" s="1060" t="s">
        <v>564</v>
      </c>
      <c r="O84" s="1061" t="s">
        <v>565</v>
      </c>
      <c r="P84" s="1062" t="s">
        <v>566</v>
      </c>
      <c r="Q84" s="1063"/>
      <c r="R84" s="1064" t="s">
        <v>388</v>
      </c>
      <c r="S84" s="1065" t="s">
        <v>567</v>
      </c>
      <c r="T84" s="1011"/>
    </row>
    <row r="85" spans="1:20" ht="22.5" customHeight="1" thickBot="1">
      <c r="A85" s="1066"/>
      <c r="B85" s="1067" t="s">
        <v>568</v>
      </c>
      <c r="C85" s="1067" t="s">
        <v>569</v>
      </c>
      <c r="D85" s="1067" t="s">
        <v>26</v>
      </c>
      <c r="E85" s="1068" t="s">
        <v>570</v>
      </c>
      <c r="F85" s="1069" t="s">
        <v>24</v>
      </c>
      <c r="G85" s="1067" t="s">
        <v>571</v>
      </c>
      <c r="H85" s="1070"/>
      <c r="I85" s="1071"/>
      <c r="J85" s="1072"/>
      <c r="K85" s="1071"/>
      <c r="L85" s="1073"/>
      <c r="M85" s="1072"/>
      <c r="N85" s="1074" t="s">
        <v>572</v>
      </c>
      <c r="O85" s="1075" t="s">
        <v>24</v>
      </c>
      <c r="P85" s="1076" t="s">
        <v>573</v>
      </c>
      <c r="Q85" s="1068" t="s">
        <v>574</v>
      </c>
      <c r="R85" s="1069" t="s">
        <v>83</v>
      </c>
      <c r="S85" s="1077"/>
      <c r="T85" s="1011"/>
    </row>
    <row r="86" spans="1:25" s="1089" customFormat="1" ht="27.75" customHeight="1" thickTop="1">
      <c r="A86" s="1078"/>
      <c r="B86" s="1079" t="s">
        <v>648</v>
      </c>
      <c r="C86" s="1079"/>
      <c r="D86" s="1082">
        <v>0</v>
      </c>
      <c r="E86" s="1082"/>
      <c r="F86" s="1082"/>
      <c r="G86" s="1082">
        <v>1126</v>
      </c>
      <c r="H86" s="1082"/>
      <c r="I86" s="1083"/>
      <c r="J86" s="1110">
        <v>1126</v>
      </c>
      <c r="K86" s="1084" t="s">
        <v>109</v>
      </c>
      <c r="L86" s="1081">
        <v>72269</v>
      </c>
      <c r="M86" s="1081">
        <v>23429</v>
      </c>
      <c r="N86" s="1085"/>
      <c r="O86" s="1085" t="s">
        <v>643</v>
      </c>
      <c r="P86" s="1094" t="s">
        <v>599</v>
      </c>
      <c r="Q86" s="1087" t="s">
        <v>649</v>
      </c>
      <c r="R86" s="1088">
        <v>84</v>
      </c>
      <c r="S86" s="1088">
        <v>55</v>
      </c>
      <c r="T86" s="1093"/>
      <c r="U86" s="1093"/>
      <c r="V86" s="1100"/>
      <c r="W86" s="1092"/>
      <c r="X86" s="1092"/>
      <c r="Y86" s="1100"/>
    </row>
    <row r="87" spans="1:25" s="1089" customFormat="1" ht="25.5">
      <c r="A87" s="1078"/>
      <c r="B87" s="1079" t="s">
        <v>595</v>
      </c>
      <c r="C87" s="1079"/>
      <c r="D87" s="1082">
        <v>0</v>
      </c>
      <c r="E87" s="1082"/>
      <c r="F87" s="1082"/>
      <c r="G87" s="1082">
        <v>514</v>
      </c>
      <c r="H87" s="1082"/>
      <c r="I87" s="1083">
        <v>16</v>
      </c>
      <c r="J87" s="1110">
        <v>498</v>
      </c>
      <c r="K87" s="1084" t="s">
        <v>109</v>
      </c>
      <c r="L87" s="1081">
        <v>68871</v>
      </c>
      <c r="M87" s="1081">
        <v>25912</v>
      </c>
      <c r="N87" s="1085"/>
      <c r="O87" s="1085" t="s">
        <v>643</v>
      </c>
      <c r="P87" s="1094" t="s">
        <v>621</v>
      </c>
      <c r="Q87" s="1087" t="s">
        <v>650</v>
      </c>
      <c r="R87" s="1088">
        <v>86</v>
      </c>
      <c r="S87" s="1088">
        <v>56</v>
      </c>
      <c r="T87" s="1099"/>
      <c r="U87" s="1099"/>
      <c r="V87" s="1091"/>
      <c r="W87" s="1091"/>
      <c r="X87" s="1091"/>
      <c r="Y87" s="1091"/>
    </row>
    <row r="88" spans="1:21" s="1089" customFormat="1" ht="28.5" customHeight="1">
      <c r="A88" s="1078"/>
      <c r="B88" s="1079" t="s">
        <v>578</v>
      </c>
      <c r="C88" s="1079"/>
      <c r="D88" s="1082">
        <v>86</v>
      </c>
      <c r="E88" s="1082">
        <v>44</v>
      </c>
      <c r="F88" s="1082">
        <v>42</v>
      </c>
      <c r="G88" s="1082">
        <v>2744</v>
      </c>
      <c r="H88" s="1082"/>
      <c r="I88" s="1083">
        <v>1177</v>
      </c>
      <c r="J88" s="1110">
        <v>1567</v>
      </c>
      <c r="K88" s="1084" t="s">
        <v>230</v>
      </c>
      <c r="L88" s="1081">
        <v>9807</v>
      </c>
      <c r="M88" s="1081">
        <v>2942</v>
      </c>
      <c r="N88" s="1085"/>
      <c r="O88" s="1085" t="s">
        <v>643</v>
      </c>
      <c r="P88" s="1086" t="s">
        <v>579</v>
      </c>
      <c r="Q88" s="1087" t="s">
        <v>580</v>
      </c>
      <c r="R88" s="1088">
        <v>88</v>
      </c>
      <c r="S88" s="1088">
        <v>57</v>
      </c>
      <c r="U88" s="1093"/>
    </row>
    <row r="89" spans="1:25" s="1089" customFormat="1" ht="27.75" customHeight="1">
      <c r="A89" s="1078"/>
      <c r="B89" s="1079" t="s">
        <v>578</v>
      </c>
      <c r="C89" s="1079"/>
      <c r="D89" s="1082">
        <v>168</v>
      </c>
      <c r="E89" s="1082">
        <v>130</v>
      </c>
      <c r="F89" s="1082">
        <v>38</v>
      </c>
      <c r="G89" s="1082">
        <v>1587</v>
      </c>
      <c r="H89" s="1082"/>
      <c r="I89" s="1083">
        <v>604</v>
      </c>
      <c r="J89" s="1110">
        <v>983</v>
      </c>
      <c r="K89" s="1084" t="s">
        <v>230</v>
      </c>
      <c r="L89" s="1081">
        <v>5753</v>
      </c>
      <c r="M89" s="1081">
        <v>4131</v>
      </c>
      <c r="N89" s="1085"/>
      <c r="O89" s="1085" t="s">
        <v>643</v>
      </c>
      <c r="P89" s="1094" t="s">
        <v>461</v>
      </c>
      <c r="Q89" s="1087" t="s">
        <v>581</v>
      </c>
      <c r="R89" s="1088">
        <v>89</v>
      </c>
      <c r="S89" s="1088">
        <v>58</v>
      </c>
      <c r="T89" s="1093"/>
      <c r="U89" s="1093"/>
      <c r="V89" s="1100"/>
      <c r="W89" s="1091"/>
      <c r="X89" s="1091"/>
      <c r="Y89" s="1100"/>
    </row>
    <row r="90" spans="1:19" s="1089" customFormat="1" ht="27.75" customHeight="1">
      <c r="A90" s="1078"/>
      <c r="B90" s="1079" t="s">
        <v>620</v>
      </c>
      <c r="C90" s="1079"/>
      <c r="D90" s="1082">
        <v>0</v>
      </c>
      <c r="E90" s="1082"/>
      <c r="F90" s="1082"/>
      <c r="G90" s="1082">
        <v>4113</v>
      </c>
      <c r="H90" s="1082"/>
      <c r="I90" s="1083"/>
      <c r="J90" s="1110">
        <v>4113</v>
      </c>
      <c r="K90" s="1084" t="s">
        <v>651</v>
      </c>
      <c r="L90" s="1081">
        <v>8975</v>
      </c>
      <c r="M90" s="1081">
        <v>4174</v>
      </c>
      <c r="N90" s="1085"/>
      <c r="O90" s="1085" t="s">
        <v>643</v>
      </c>
      <c r="P90" s="1094" t="s">
        <v>505</v>
      </c>
      <c r="Q90" s="1087" t="s">
        <v>652</v>
      </c>
      <c r="R90" s="1088">
        <v>90</v>
      </c>
      <c r="S90" s="1088">
        <v>59</v>
      </c>
    </row>
    <row r="91" spans="1:25" s="1089" customFormat="1" ht="27.75" customHeight="1">
      <c r="A91" s="1078"/>
      <c r="B91" s="1079" t="s">
        <v>578</v>
      </c>
      <c r="C91" s="1079"/>
      <c r="D91" s="1081">
        <v>64</v>
      </c>
      <c r="E91" s="1096">
        <v>20</v>
      </c>
      <c r="F91" s="1083">
        <v>44</v>
      </c>
      <c r="G91" s="1082">
        <v>2170</v>
      </c>
      <c r="H91" s="1083"/>
      <c r="I91" s="1083">
        <v>461</v>
      </c>
      <c r="J91" s="1082">
        <v>1709</v>
      </c>
      <c r="K91" s="1084" t="s">
        <v>230</v>
      </c>
      <c r="L91" s="1081">
        <v>9807</v>
      </c>
      <c r="M91" s="1081">
        <v>2942</v>
      </c>
      <c r="N91" s="1085"/>
      <c r="O91" s="1085" t="s">
        <v>653</v>
      </c>
      <c r="P91" s="1094" t="s">
        <v>579</v>
      </c>
      <c r="Q91" s="1087" t="s">
        <v>580</v>
      </c>
      <c r="R91" s="1088">
        <v>93</v>
      </c>
      <c r="S91" s="1088">
        <v>60</v>
      </c>
      <c r="T91" s="1099"/>
      <c r="U91" s="1099"/>
      <c r="V91" s="1091"/>
      <c r="W91" s="1091"/>
      <c r="X91" s="1091"/>
      <c r="Y91" s="1091"/>
    </row>
    <row r="92" spans="1:19" s="1089" customFormat="1" ht="27.75" customHeight="1">
      <c r="A92" s="1078"/>
      <c r="B92" s="1079" t="s">
        <v>578</v>
      </c>
      <c r="C92" s="1079"/>
      <c r="D92" s="1082">
        <v>171</v>
      </c>
      <c r="E92" s="1082">
        <v>59</v>
      </c>
      <c r="F92" s="1082">
        <v>112</v>
      </c>
      <c r="G92" s="1082">
        <v>1354</v>
      </c>
      <c r="H92" s="1082"/>
      <c r="I92" s="1083">
        <v>279</v>
      </c>
      <c r="J92" s="1110">
        <v>1075</v>
      </c>
      <c r="K92" s="1084" t="s">
        <v>230</v>
      </c>
      <c r="L92" s="1081">
        <v>5753</v>
      </c>
      <c r="M92" s="1081">
        <v>4131</v>
      </c>
      <c r="N92" s="1085"/>
      <c r="O92" s="1085" t="s">
        <v>653</v>
      </c>
      <c r="P92" s="1094" t="s">
        <v>461</v>
      </c>
      <c r="Q92" s="1087" t="s">
        <v>581</v>
      </c>
      <c r="R92" s="1088">
        <v>94</v>
      </c>
      <c r="S92" s="1088">
        <v>61</v>
      </c>
    </row>
    <row r="93" spans="1:25" s="1089" customFormat="1" ht="27.75" customHeight="1">
      <c r="A93" s="1078"/>
      <c r="B93" s="1079" t="s">
        <v>578</v>
      </c>
      <c r="C93" s="1079"/>
      <c r="D93" s="1082">
        <v>69</v>
      </c>
      <c r="E93" s="1082">
        <v>27</v>
      </c>
      <c r="F93" s="1082">
        <v>42</v>
      </c>
      <c r="G93" s="1082">
        <v>2265</v>
      </c>
      <c r="H93" s="1082"/>
      <c r="I93" s="1083">
        <v>537</v>
      </c>
      <c r="J93" s="1110">
        <v>1728</v>
      </c>
      <c r="K93" s="1084" t="s">
        <v>230</v>
      </c>
      <c r="L93" s="1081">
        <v>9807</v>
      </c>
      <c r="M93" s="1081">
        <v>2942</v>
      </c>
      <c r="N93" s="1085"/>
      <c r="O93" s="1085" t="s">
        <v>654</v>
      </c>
      <c r="P93" s="1094" t="s">
        <v>579</v>
      </c>
      <c r="Q93" s="1087" t="s">
        <v>580</v>
      </c>
      <c r="R93" s="1088">
        <v>98</v>
      </c>
      <c r="S93" s="1088">
        <v>62</v>
      </c>
      <c r="U93" s="1093"/>
      <c r="V93" s="1095"/>
      <c r="W93" s="1092"/>
      <c r="X93" s="1092"/>
      <c r="Y93" s="1100"/>
    </row>
    <row r="94" spans="1:19" s="1089" customFormat="1" ht="29.25" customHeight="1">
      <c r="A94" s="1078"/>
      <c r="B94" s="1079" t="s">
        <v>578</v>
      </c>
      <c r="C94" s="1079"/>
      <c r="D94" s="1082">
        <v>181</v>
      </c>
      <c r="E94" s="1082">
        <v>136</v>
      </c>
      <c r="F94" s="1082">
        <v>45</v>
      </c>
      <c r="G94" s="1082">
        <v>1636</v>
      </c>
      <c r="H94" s="1082"/>
      <c r="I94" s="1083">
        <v>543</v>
      </c>
      <c r="J94" s="1110">
        <v>1093</v>
      </c>
      <c r="K94" s="1084" t="s">
        <v>230</v>
      </c>
      <c r="L94" s="1081">
        <v>5753</v>
      </c>
      <c r="M94" s="1081">
        <v>4131</v>
      </c>
      <c r="N94" s="1085"/>
      <c r="O94" s="1085" t="s">
        <v>654</v>
      </c>
      <c r="P94" s="1094" t="s">
        <v>461</v>
      </c>
      <c r="Q94" s="1087" t="s">
        <v>581</v>
      </c>
      <c r="R94" s="1088">
        <v>99</v>
      </c>
      <c r="S94" s="1088">
        <v>63</v>
      </c>
    </row>
    <row r="95" spans="1:25" s="1089" customFormat="1" ht="27.75" customHeight="1">
      <c r="A95" s="1078"/>
      <c r="B95" s="1079" t="s">
        <v>623</v>
      </c>
      <c r="C95" s="1079"/>
      <c r="D95" s="1082">
        <v>0</v>
      </c>
      <c r="E95" s="1082"/>
      <c r="F95" s="1082"/>
      <c r="G95" s="1082">
        <v>9185</v>
      </c>
      <c r="H95" s="1082"/>
      <c r="I95" s="1083"/>
      <c r="J95" s="1110">
        <v>9185</v>
      </c>
      <c r="K95" s="1084" t="s">
        <v>589</v>
      </c>
      <c r="L95" s="1081">
        <v>4015</v>
      </c>
      <c r="M95" s="1081">
        <v>3394</v>
      </c>
      <c r="N95" s="1085"/>
      <c r="O95" s="1085" t="s">
        <v>655</v>
      </c>
      <c r="P95" s="1094" t="s">
        <v>656</v>
      </c>
      <c r="Q95" s="1087" t="s">
        <v>657</v>
      </c>
      <c r="R95" s="1088">
        <v>102</v>
      </c>
      <c r="S95" s="1088">
        <v>64</v>
      </c>
      <c r="U95" s="1099"/>
      <c r="V95" s="1091"/>
      <c r="W95" s="1092"/>
      <c r="X95" s="1092"/>
      <c r="Y95" s="1092"/>
    </row>
    <row r="96" spans="1:21" s="1089" customFormat="1" ht="27.75" customHeight="1">
      <c r="A96" s="1078"/>
      <c r="B96" s="1079" t="s">
        <v>578</v>
      </c>
      <c r="C96" s="1079"/>
      <c r="D96" s="1081">
        <v>0</v>
      </c>
      <c r="E96" s="1096"/>
      <c r="F96" s="1083"/>
      <c r="G96" s="1082">
        <v>2574</v>
      </c>
      <c r="H96" s="1083"/>
      <c r="I96" s="1083">
        <v>1089</v>
      </c>
      <c r="J96" s="1082">
        <v>1485</v>
      </c>
      <c r="K96" s="1084" t="s">
        <v>230</v>
      </c>
      <c r="L96" s="1081">
        <v>9807</v>
      </c>
      <c r="M96" s="1081">
        <v>2942</v>
      </c>
      <c r="N96" s="1085"/>
      <c r="O96" s="1085" t="s">
        <v>655</v>
      </c>
      <c r="P96" s="1094" t="s">
        <v>579</v>
      </c>
      <c r="Q96" s="1087" t="s">
        <v>580</v>
      </c>
      <c r="R96" s="1088">
        <v>103</v>
      </c>
      <c r="S96" s="1088">
        <v>65</v>
      </c>
      <c r="T96" s="1099"/>
      <c r="U96" s="1099"/>
    </row>
    <row r="97" spans="1:25" s="1089" customFormat="1" ht="27.75" customHeight="1">
      <c r="A97" s="1078"/>
      <c r="B97" s="1079" t="s">
        <v>578</v>
      </c>
      <c r="C97" s="1079"/>
      <c r="D97" s="1082">
        <v>353</v>
      </c>
      <c r="E97" s="1082">
        <v>215</v>
      </c>
      <c r="F97" s="1082">
        <v>138</v>
      </c>
      <c r="G97" s="1082">
        <v>1878</v>
      </c>
      <c r="H97" s="1082"/>
      <c r="I97" s="1083">
        <v>674</v>
      </c>
      <c r="J97" s="1110">
        <v>1204</v>
      </c>
      <c r="K97" s="1084" t="s">
        <v>230</v>
      </c>
      <c r="L97" s="1081">
        <v>5753</v>
      </c>
      <c r="M97" s="1081">
        <v>4131</v>
      </c>
      <c r="N97" s="1085"/>
      <c r="O97" s="1085" t="s">
        <v>658</v>
      </c>
      <c r="P97" s="1094" t="s">
        <v>461</v>
      </c>
      <c r="Q97" s="1087" t="s">
        <v>581</v>
      </c>
      <c r="R97" s="1088">
        <v>104</v>
      </c>
      <c r="S97" s="1088">
        <v>66</v>
      </c>
      <c r="T97" s="1103"/>
      <c r="U97" s="1103"/>
      <c r="V97" s="1100"/>
      <c r="W97" s="1092"/>
      <c r="X97" s="1092"/>
      <c r="Y97" s="1100"/>
    </row>
    <row r="98" spans="1:28" s="1089" customFormat="1" ht="27.75" customHeight="1">
      <c r="A98" s="1078"/>
      <c r="B98" s="1079" t="s">
        <v>659</v>
      </c>
      <c r="C98" s="1079"/>
      <c r="D98" s="1082">
        <v>0</v>
      </c>
      <c r="E98" s="1082"/>
      <c r="F98" s="1082"/>
      <c r="G98" s="1082">
        <v>63000</v>
      </c>
      <c r="H98" s="1082"/>
      <c r="I98" s="1083"/>
      <c r="J98" s="1110">
        <v>63000</v>
      </c>
      <c r="K98" s="1084" t="s">
        <v>660</v>
      </c>
      <c r="L98" s="1081">
        <v>40002</v>
      </c>
      <c r="M98" s="1081">
        <v>26101</v>
      </c>
      <c r="N98" s="1085"/>
      <c r="O98" s="1085" t="s">
        <v>661</v>
      </c>
      <c r="P98" s="1094" t="s">
        <v>525</v>
      </c>
      <c r="Q98" s="1087" t="s">
        <v>662</v>
      </c>
      <c r="R98" s="1088">
        <v>105</v>
      </c>
      <c r="S98" s="1088">
        <v>67</v>
      </c>
      <c r="AA98" s="1093"/>
      <c r="AB98" s="1093"/>
    </row>
    <row r="99" spans="1:28" s="1089" customFormat="1" ht="27.75" customHeight="1">
      <c r="A99" s="1078"/>
      <c r="B99" s="1079" t="s">
        <v>578</v>
      </c>
      <c r="C99" s="1079"/>
      <c r="D99" s="1082">
        <v>32</v>
      </c>
      <c r="E99" s="1082"/>
      <c r="F99" s="1082">
        <v>32</v>
      </c>
      <c r="G99" s="1082">
        <v>2334</v>
      </c>
      <c r="H99" s="1082"/>
      <c r="I99" s="1083">
        <v>884</v>
      </c>
      <c r="J99" s="1110">
        <v>1450</v>
      </c>
      <c r="K99" s="1084" t="s">
        <v>230</v>
      </c>
      <c r="L99" s="1081">
        <v>9807</v>
      </c>
      <c r="M99" s="1081">
        <v>2942</v>
      </c>
      <c r="N99" s="1085"/>
      <c r="O99" s="1085" t="s">
        <v>661</v>
      </c>
      <c r="P99" s="1094" t="s">
        <v>579</v>
      </c>
      <c r="Q99" s="1087" t="s">
        <v>580</v>
      </c>
      <c r="R99" s="1088">
        <v>106</v>
      </c>
      <c r="S99" s="1088">
        <v>68</v>
      </c>
      <c r="T99" s="1103"/>
      <c r="V99" s="1100"/>
      <c r="W99" s="1092"/>
      <c r="X99" s="1092"/>
      <c r="Y99" s="1100"/>
      <c r="AA99" s="1093"/>
      <c r="AB99" s="1093"/>
    </row>
    <row r="100" spans="1:28" s="1089" customFormat="1" ht="27.75" customHeight="1">
      <c r="A100" s="1078"/>
      <c r="B100" s="1079" t="s">
        <v>578</v>
      </c>
      <c r="C100" s="1079"/>
      <c r="D100" s="1082">
        <v>318</v>
      </c>
      <c r="E100" s="1082">
        <v>188</v>
      </c>
      <c r="F100" s="1082">
        <v>130</v>
      </c>
      <c r="G100" s="1082">
        <v>1947</v>
      </c>
      <c r="H100" s="1082"/>
      <c r="I100" s="1083">
        <v>772</v>
      </c>
      <c r="J100" s="1108">
        <v>1175</v>
      </c>
      <c r="K100" s="1084" t="s">
        <v>230</v>
      </c>
      <c r="L100" s="1081">
        <v>5753</v>
      </c>
      <c r="M100" s="1081">
        <v>4131</v>
      </c>
      <c r="N100" s="1085"/>
      <c r="O100" s="1085" t="s">
        <v>661</v>
      </c>
      <c r="P100" s="1094" t="s">
        <v>461</v>
      </c>
      <c r="Q100" s="1087" t="s">
        <v>581</v>
      </c>
      <c r="R100" s="1088">
        <v>107</v>
      </c>
      <c r="S100" s="1088">
        <v>69</v>
      </c>
      <c r="V100" s="1091"/>
      <c r="W100" s="1091"/>
      <c r="X100" s="1091"/>
      <c r="Y100" s="1091"/>
      <c r="AA100" s="1093"/>
      <c r="AB100" s="1093"/>
    </row>
    <row r="101" spans="1:25" s="1089" customFormat="1" ht="27.75" customHeight="1">
      <c r="A101" s="1078"/>
      <c r="B101" s="1079" t="s">
        <v>605</v>
      </c>
      <c r="C101" s="1079"/>
      <c r="D101" s="1082">
        <v>0</v>
      </c>
      <c r="E101" s="1082"/>
      <c r="F101" s="1082"/>
      <c r="G101" s="1082">
        <v>5133</v>
      </c>
      <c r="H101" s="1082"/>
      <c r="I101" s="1135"/>
      <c r="J101" s="1110">
        <v>5133</v>
      </c>
      <c r="K101" s="1084" t="s">
        <v>606</v>
      </c>
      <c r="L101" s="1081">
        <v>9142</v>
      </c>
      <c r="M101" s="1081">
        <v>2743</v>
      </c>
      <c r="N101" s="1085"/>
      <c r="O101" s="1085" t="s">
        <v>661</v>
      </c>
      <c r="P101" s="1094" t="s">
        <v>596</v>
      </c>
      <c r="Q101" s="1087" t="s">
        <v>663</v>
      </c>
      <c r="R101" s="1088">
        <v>108</v>
      </c>
      <c r="S101" s="1088">
        <v>70</v>
      </c>
      <c r="V101" s="1100"/>
      <c r="W101" s="1091"/>
      <c r="X101" s="1091"/>
      <c r="Y101" s="1095"/>
    </row>
    <row r="102" spans="1:25" s="1089" customFormat="1" ht="27.75" customHeight="1">
      <c r="A102" s="1078"/>
      <c r="B102" s="1079" t="s">
        <v>598</v>
      </c>
      <c r="C102" s="1079"/>
      <c r="D102" s="1082">
        <v>0</v>
      </c>
      <c r="E102" s="1082"/>
      <c r="F102" s="1082"/>
      <c r="G102" s="1082">
        <v>208</v>
      </c>
      <c r="H102" s="1082"/>
      <c r="I102" s="1082">
        <v>199</v>
      </c>
      <c r="J102" s="1110">
        <v>9</v>
      </c>
      <c r="K102" s="1084" t="s">
        <v>109</v>
      </c>
      <c r="L102" s="1081">
        <v>58107</v>
      </c>
      <c r="M102" s="1081">
        <v>20581</v>
      </c>
      <c r="N102" s="1085"/>
      <c r="O102" s="1085" t="s">
        <v>661</v>
      </c>
      <c r="P102" s="1094" t="s">
        <v>664</v>
      </c>
      <c r="Q102" s="1087" t="s">
        <v>665</v>
      </c>
      <c r="R102" s="1088">
        <v>109</v>
      </c>
      <c r="S102" s="1088">
        <v>71</v>
      </c>
      <c r="V102" s="1091"/>
      <c r="W102" s="1091"/>
      <c r="X102" s="1091"/>
      <c r="Y102" s="1091"/>
    </row>
    <row r="103" spans="1:21" s="1089" customFormat="1" ht="27.75" customHeight="1">
      <c r="A103" s="1078"/>
      <c r="B103" s="1079" t="s">
        <v>578</v>
      </c>
      <c r="C103" s="1079"/>
      <c r="D103" s="1081">
        <v>88</v>
      </c>
      <c r="E103" s="1096">
        <v>45</v>
      </c>
      <c r="F103" s="1083">
        <v>43</v>
      </c>
      <c r="G103" s="1082">
        <v>2558</v>
      </c>
      <c r="H103" s="1083"/>
      <c r="I103" s="1083">
        <v>986</v>
      </c>
      <c r="J103" s="1082">
        <v>1572</v>
      </c>
      <c r="K103" s="1084" t="s">
        <v>230</v>
      </c>
      <c r="L103" s="1081">
        <v>9807</v>
      </c>
      <c r="M103" s="1081">
        <v>2942</v>
      </c>
      <c r="N103" s="1085"/>
      <c r="O103" s="1085" t="s">
        <v>666</v>
      </c>
      <c r="P103" s="1094" t="s">
        <v>579</v>
      </c>
      <c r="Q103" s="1087" t="s">
        <v>580</v>
      </c>
      <c r="R103" s="1088">
        <v>111</v>
      </c>
      <c r="S103" s="1088">
        <v>72</v>
      </c>
      <c r="T103" s="1099"/>
      <c r="U103" s="1099"/>
    </row>
    <row r="104" spans="1:25" s="1089" customFormat="1" ht="27.75" customHeight="1">
      <c r="A104" s="1078"/>
      <c r="B104" s="1079" t="s">
        <v>578</v>
      </c>
      <c r="C104" s="1082"/>
      <c r="D104" s="1082">
        <v>237</v>
      </c>
      <c r="E104" s="1082">
        <v>187</v>
      </c>
      <c r="F104" s="1082">
        <v>50</v>
      </c>
      <c r="G104" s="1082">
        <v>1759</v>
      </c>
      <c r="H104" s="1082"/>
      <c r="I104" s="1082">
        <v>641</v>
      </c>
      <c r="J104" s="1110">
        <v>1118</v>
      </c>
      <c r="K104" s="1084" t="s">
        <v>230</v>
      </c>
      <c r="L104" s="1081">
        <v>5753</v>
      </c>
      <c r="M104" s="1081">
        <v>4131</v>
      </c>
      <c r="N104" s="1085"/>
      <c r="O104" s="1085" t="s">
        <v>666</v>
      </c>
      <c r="P104" s="1086" t="s">
        <v>461</v>
      </c>
      <c r="Q104" s="1087" t="s">
        <v>581</v>
      </c>
      <c r="R104" s="1088">
        <v>112</v>
      </c>
      <c r="S104" s="1088">
        <v>73</v>
      </c>
      <c r="T104" s="1099"/>
      <c r="U104" s="1099"/>
      <c r="V104" s="1092"/>
      <c r="W104" s="1132"/>
      <c r="X104" s="1091"/>
      <c r="Y104" s="1100"/>
    </row>
    <row r="105" spans="1:25" s="1089" customFormat="1" ht="27.75" customHeight="1">
      <c r="A105" s="1078"/>
      <c r="B105" s="1079" t="s">
        <v>620</v>
      </c>
      <c r="C105" s="1082"/>
      <c r="D105" s="1082">
        <v>0</v>
      </c>
      <c r="E105" s="1082"/>
      <c r="F105" s="1082"/>
      <c r="G105" s="1082">
        <v>972</v>
      </c>
      <c r="H105" s="1082"/>
      <c r="I105" s="1082">
        <v>378</v>
      </c>
      <c r="J105" s="1110">
        <v>594</v>
      </c>
      <c r="K105" s="1084" t="s">
        <v>109</v>
      </c>
      <c r="L105" s="1081">
        <v>59615</v>
      </c>
      <c r="M105" s="1081">
        <v>21042</v>
      </c>
      <c r="N105" s="1085"/>
      <c r="O105" s="1085" t="s">
        <v>667</v>
      </c>
      <c r="P105" s="1094" t="s">
        <v>599</v>
      </c>
      <c r="Q105" s="1087" t="s">
        <v>668</v>
      </c>
      <c r="R105" s="1088">
        <v>116</v>
      </c>
      <c r="S105" s="1088">
        <v>74</v>
      </c>
      <c r="T105" s="1103"/>
      <c r="U105" s="1099"/>
      <c r="V105" s="1100"/>
      <c r="W105" s="1091"/>
      <c r="X105" s="1091"/>
      <c r="Y105" s="1095"/>
    </row>
    <row r="106" spans="1:19" s="1089" customFormat="1" ht="27.75" customHeight="1">
      <c r="A106" s="1078"/>
      <c r="B106" s="1079" t="s">
        <v>578</v>
      </c>
      <c r="C106" s="1082"/>
      <c r="D106" s="1082">
        <v>80</v>
      </c>
      <c r="E106" s="1082">
        <v>42</v>
      </c>
      <c r="F106" s="1082">
        <v>38</v>
      </c>
      <c r="G106" s="1082">
        <v>2591</v>
      </c>
      <c r="H106" s="1082"/>
      <c r="I106" s="1082">
        <v>827</v>
      </c>
      <c r="J106" s="1110">
        <v>1764</v>
      </c>
      <c r="K106" s="1084" t="s">
        <v>230</v>
      </c>
      <c r="L106" s="1081">
        <v>9807</v>
      </c>
      <c r="M106" s="1081">
        <v>2942</v>
      </c>
      <c r="N106" s="1085"/>
      <c r="O106" s="1085" t="s">
        <v>667</v>
      </c>
      <c r="P106" s="1094" t="s">
        <v>579</v>
      </c>
      <c r="Q106" s="1087" t="s">
        <v>580</v>
      </c>
      <c r="R106" s="1088">
        <v>118</v>
      </c>
      <c r="S106" s="1088">
        <v>75</v>
      </c>
    </row>
    <row r="107" spans="1:25" s="1089" customFormat="1" ht="34.5" customHeight="1">
      <c r="A107" s="1078"/>
      <c r="B107" s="1079" t="s">
        <v>578</v>
      </c>
      <c r="C107" s="1082"/>
      <c r="D107" s="1082">
        <v>367</v>
      </c>
      <c r="E107" s="1082">
        <v>214</v>
      </c>
      <c r="F107" s="1082">
        <v>153</v>
      </c>
      <c r="G107" s="1082">
        <v>1692</v>
      </c>
      <c r="H107" s="1082"/>
      <c r="I107" s="1082">
        <v>629</v>
      </c>
      <c r="J107" s="1110">
        <v>1063</v>
      </c>
      <c r="K107" s="1084" t="s">
        <v>230</v>
      </c>
      <c r="L107" s="1081">
        <v>5753</v>
      </c>
      <c r="M107" s="1081">
        <v>4131</v>
      </c>
      <c r="N107" s="1085"/>
      <c r="O107" s="1085" t="s">
        <v>667</v>
      </c>
      <c r="P107" s="1094" t="s">
        <v>461</v>
      </c>
      <c r="Q107" s="1087" t="s">
        <v>581</v>
      </c>
      <c r="R107" s="1088">
        <v>119</v>
      </c>
      <c r="S107" s="1088">
        <v>76</v>
      </c>
      <c r="T107" s="1099"/>
      <c r="U107" s="1099"/>
      <c r="V107" s="1091"/>
      <c r="W107" s="1091"/>
      <c r="X107" s="1091"/>
      <c r="Y107" s="1091"/>
    </row>
    <row r="108" spans="1:20" s="1089" customFormat="1" ht="27.75" customHeight="1">
      <c r="A108" s="1078"/>
      <c r="B108" s="1079" t="s">
        <v>583</v>
      </c>
      <c r="C108" s="1082"/>
      <c r="D108" s="1082">
        <v>0</v>
      </c>
      <c r="E108" s="1082"/>
      <c r="F108" s="1082"/>
      <c r="G108" s="1082">
        <v>998</v>
      </c>
      <c r="H108" s="1082"/>
      <c r="I108" s="1082"/>
      <c r="J108" s="1110">
        <v>998</v>
      </c>
      <c r="K108" s="1084" t="s">
        <v>584</v>
      </c>
      <c r="L108" s="1081">
        <v>8314</v>
      </c>
      <c r="M108" s="1081">
        <v>3743</v>
      </c>
      <c r="N108" s="1085"/>
      <c r="O108" s="1085" t="s">
        <v>667</v>
      </c>
      <c r="P108" s="1094" t="s">
        <v>585</v>
      </c>
      <c r="Q108" s="1087" t="s">
        <v>586</v>
      </c>
      <c r="R108" s="1088">
        <v>120</v>
      </c>
      <c r="S108" s="1088">
        <v>77</v>
      </c>
      <c r="T108" s="1103"/>
    </row>
    <row r="109" spans="1:23" s="1089" customFormat="1" ht="27.75" customHeight="1">
      <c r="A109" s="1078"/>
      <c r="B109" s="1079" t="s">
        <v>601</v>
      </c>
      <c r="C109" s="1079"/>
      <c r="D109" s="1081">
        <v>0</v>
      </c>
      <c r="E109" s="1096"/>
      <c r="F109" s="1083"/>
      <c r="G109" s="1082">
        <v>69875</v>
      </c>
      <c r="H109" s="1083"/>
      <c r="I109" s="1083"/>
      <c r="J109" s="1082">
        <v>69875</v>
      </c>
      <c r="K109" s="1084" t="s">
        <v>669</v>
      </c>
      <c r="L109" s="1081">
        <v>65199</v>
      </c>
      <c r="M109" s="1081">
        <v>37162</v>
      </c>
      <c r="N109" s="1085"/>
      <c r="O109" s="1085" t="s">
        <v>667</v>
      </c>
      <c r="P109" s="1094" t="s">
        <v>501</v>
      </c>
      <c r="Q109" s="1087" t="s">
        <v>670</v>
      </c>
      <c r="R109" s="1088">
        <v>121</v>
      </c>
      <c r="S109" s="1088">
        <v>78</v>
      </c>
      <c r="W109" s="1093"/>
    </row>
    <row r="110" spans="1:25" s="1089" customFormat="1" ht="27.75" customHeight="1">
      <c r="A110" s="1078"/>
      <c r="B110" s="1079" t="s">
        <v>592</v>
      </c>
      <c r="C110" s="1082"/>
      <c r="D110" s="1082">
        <v>0</v>
      </c>
      <c r="E110" s="1082"/>
      <c r="F110" s="1082"/>
      <c r="G110" s="1082">
        <v>2288</v>
      </c>
      <c r="H110" s="1082"/>
      <c r="I110" s="1082"/>
      <c r="J110" s="1110">
        <v>2288</v>
      </c>
      <c r="K110" s="1084" t="s">
        <v>109</v>
      </c>
      <c r="L110" s="1081">
        <v>46800</v>
      </c>
      <c r="M110" s="1081">
        <v>14217</v>
      </c>
      <c r="N110" s="1085"/>
      <c r="O110" s="1085" t="s">
        <v>671</v>
      </c>
      <c r="P110" s="1094" t="s">
        <v>593</v>
      </c>
      <c r="Q110" s="1087" t="s">
        <v>672</v>
      </c>
      <c r="R110" s="1088">
        <v>122</v>
      </c>
      <c r="S110" s="1088">
        <v>79</v>
      </c>
      <c r="V110" s="1092"/>
      <c r="W110" s="1092"/>
      <c r="X110" s="1092"/>
      <c r="Y110" s="1100"/>
    </row>
    <row r="111" spans="1:25" s="1089" customFormat="1" ht="27.75" customHeight="1">
      <c r="A111" s="1078"/>
      <c r="B111" s="1079" t="s">
        <v>578</v>
      </c>
      <c r="C111" s="1082"/>
      <c r="D111" s="1082">
        <v>77</v>
      </c>
      <c r="E111" s="1082">
        <v>44</v>
      </c>
      <c r="F111" s="1082">
        <v>33</v>
      </c>
      <c r="G111" s="1082">
        <v>2462</v>
      </c>
      <c r="H111" s="1082"/>
      <c r="I111" s="1082">
        <v>1004</v>
      </c>
      <c r="J111" s="1110">
        <v>1458</v>
      </c>
      <c r="K111" s="1084" t="s">
        <v>230</v>
      </c>
      <c r="L111" s="1081">
        <v>9807</v>
      </c>
      <c r="M111" s="1081">
        <v>2942</v>
      </c>
      <c r="N111" s="1085"/>
      <c r="O111" s="1085" t="s">
        <v>671</v>
      </c>
      <c r="P111" s="1094" t="s">
        <v>579</v>
      </c>
      <c r="Q111" s="1087" t="s">
        <v>580</v>
      </c>
      <c r="R111" s="1088">
        <v>125</v>
      </c>
      <c r="S111" s="1088">
        <v>80</v>
      </c>
      <c r="V111" s="1091"/>
      <c r="W111" s="1091"/>
      <c r="X111" s="1091"/>
      <c r="Y111" s="1091"/>
    </row>
    <row r="112" spans="1:25" s="1089" customFormat="1" ht="27.75" customHeight="1" thickBot="1">
      <c r="A112" s="1078"/>
      <c r="B112" s="1079" t="s">
        <v>578</v>
      </c>
      <c r="C112" s="1079"/>
      <c r="D112" s="1081">
        <v>299</v>
      </c>
      <c r="E112" s="1096">
        <v>172</v>
      </c>
      <c r="F112" s="1083">
        <v>127</v>
      </c>
      <c r="G112" s="1082">
        <v>1824</v>
      </c>
      <c r="H112" s="1083"/>
      <c r="I112" s="1083">
        <v>650</v>
      </c>
      <c r="J112" s="1082">
        <v>1174</v>
      </c>
      <c r="K112" s="1084" t="s">
        <v>230</v>
      </c>
      <c r="L112" s="1081">
        <v>5753</v>
      </c>
      <c r="M112" s="1081">
        <v>4131</v>
      </c>
      <c r="N112" s="1085"/>
      <c r="O112" s="1085" t="s">
        <v>671</v>
      </c>
      <c r="P112" s="1094" t="s">
        <v>461</v>
      </c>
      <c r="Q112" s="1087" t="s">
        <v>581</v>
      </c>
      <c r="R112" s="1088">
        <v>126</v>
      </c>
      <c r="S112" s="1088">
        <v>81</v>
      </c>
      <c r="T112" s="1099"/>
      <c r="U112" s="1099"/>
      <c r="V112" s="1090"/>
      <c r="W112" s="1091"/>
      <c r="X112" s="1091"/>
      <c r="Y112" s="1100"/>
    </row>
    <row r="113" spans="1:21" s="1100" customFormat="1" ht="27.75" customHeight="1" thickBot="1" thickTop="1">
      <c r="A113" s="1114"/>
      <c r="B113" s="1115"/>
      <c r="C113" s="1115"/>
      <c r="D113" s="1116">
        <f aca="true" t="shared" si="2" ref="D113:L113">SUM(D86:D112)</f>
        <v>2590</v>
      </c>
      <c r="E113" s="1116">
        <f t="shared" si="2"/>
        <v>1523</v>
      </c>
      <c r="F113" s="1116">
        <f t="shared" si="2"/>
        <v>1067</v>
      </c>
      <c r="G113" s="1116">
        <f t="shared" si="2"/>
        <v>190787</v>
      </c>
      <c r="H113" s="1116">
        <f t="shared" si="2"/>
        <v>0</v>
      </c>
      <c r="I113" s="1116">
        <f t="shared" si="2"/>
        <v>12350</v>
      </c>
      <c r="J113" s="1116">
        <f t="shared" si="2"/>
        <v>178437</v>
      </c>
      <c r="K113" s="1116">
        <f t="shared" si="2"/>
        <v>0</v>
      </c>
      <c r="L113" s="1116">
        <f t="shared" si="2"/>
        <v>565789</v>
      </c>
      <c r="M113" s="1116">
        <f>SUM(M86:M112)</f>
        <v>239082</v>
      </c>
      <c r="N113" s="1117"/>
      <c r="O113" s="1117"/>
      <c r="P113" s="1118"/>
      <c r="Q113" s="1119"/>
      <c r="R113" s="1116"/>
      <c r="S113" s="1134"/>
      <c r="U113" s="1122"/>
    </row>
    <row r="114" spans="1:21" s="1100" customFormat="1" ht="27.75" customHeight="1" thickTop="1">
      <c r="A114" s="1123"/>
      <c r="B114" s="1124"/>
      <c r="C114" s="1124"/>
      <c r="D114" s="1125"/>
      <c r="E114" s="1125"/>
      <c r="F114" s="1125"/>
      <c r="G114" s="1125"/>
      <c r="H114" s="1125"/>
      <c r="I114" s="1125"/>
      <c r="J114" s="1125"/>
      <c r="K114" s="1125"/>
      <c r="L114" s="1125"/>
      <c r="M114" s="1125"/>
      <c r="N114" s="1128"/>
      <c r="O114" s="1128"/>
      <c r="P114" s="1129"/>
      <c r="Q114" s="1130"/>
      <c r="R114" s="1125"/>
      <c r="S114" s="1125"/>
      <c r="T114" s="1121"/>
      <c r="U114" s="1122"/>
    </row>
    <row r="115" spans="1:21" s="1100" customFormat="1" ht="27.75" customHeight="1">
      <c r="A115" s="1123"/>
      <c r="B115" s="1124"/>
      <c r="C115" s="1124"/>
      <c r="D115" s="1125"/>
      <c r="E115" s="1125"/>
      <c r="F115" s="1125"/>
      <c r="G115" s="1125"/>
      <c r="H115" s="1125"/>
      <c r="I115" s="1125"/>
      <c r="J115" s="1125"/>
      <c r="K115" s="1125"/>
      <c r="L115" s="1125"/>
      <c r="M115" s="1125"/>
      <c r="N115" s="1128"/>
      <c r="O115" s="1128"/>
      <c r="P115" s="1129"/>
      <c r="Q115" s="1130"/>
      <c r="R115" s="1125"/>
      <c r="S115" s="1125"/>
      <c r="T115" s="1121"/>
      <c r="U115" s="1122"/>
    </row>
    <row r="116" spans="1:21" s="1100" customFormat="1" ht="27.75" customHeight="1">
      <c r="A116" s="1123"/>
      <c r="B116" s="1124"/>
      <c r="C116" s="1124"/>
      <c r="D116" s="1125"/>
      <c r="E116" s="1125"/>
      <c r="F116" s="1125"/>
      <c r="G116" s="1125"/>
      <c r="H116" s="1125"/>
      <c r="I116" s="1125"/>
      <c r="J116" s="1125"/>
      <c r="K116" s="1125"/>
      <c r="L116" s="1125"/>
      <c r="M116" s="1125"/>
      <c r="N116" s="1128"/>
      <c r="O116" s="1128"/>
      <c r="P116" s="1129"/>
      <c r="Q116" s="1130"/>
      <c r="R116" s="1125"/>
      <c r="S116" s="1125"/>
      <c r="T116" s="1121"/>
      <c r="U116" s="1122"/>
    </row>
    <row r="117" spans="1:21" s="1100" customFormat="1" ht="27.75" customHeight="1">
      <c r="A117" s="1123"/>
      <c r="B117" s="1124"/>
      <c r="C117" s="1124"/>
      <c r="D117" s="1125"/>
      <c r="E117" s="1125"/>
      <c r="F117" s="1125"/>
      <c r="G117" s="1125"/>
      <c r="H117" s="1125"/>
      <c r="I117" s="1125"/>
      <c r="J117" s="1125"/>
      <c r="K117" s="1125"/>
      <c r="L117" s="1125"/>
      <c r="M117" s="1125"/>
      <c r="N117" s="1128"/>
      <c r="O117" s="1128"/>
      <c r="P117" s="1129"/>
      <c r="Q117" s="1130"/>
      <c r="R117" s="1125"/>
      <c r="S117" s="1125"/>
      <c r="T117" s="1121"/>
      <c r="U117" s="1122"/>
    </row>
    <row r="118" spans="1:20" ht="34.5">
      <c r="A118" s="997" t="s">
        <v>539</v>
      </c>
      <c r="B118" s="998"/>
      <c r="C118" s="998"/>
      <c r="D118" s="999"/>
      <c r="E118" s="1000" t="s">
        <v>540</v>
      </c>
      <c r="F118" s="1001"/>
      <c r="G118" s="1001"/>
      <c r="H118" s="1002"/>
      <c r="I118" s="1002"/>
      <c r="J118" s="1002"/>
      <c r="K118" s="1003"/>
      <c r="L118" s="1002"/>
      <c r="M118" s="1004"/>
      <c r="Q118" s="1008" t="s">
        <v>541</v>
      </c>
      <c r="R118" s="1009"/>
      <c r="S118" s="1010"/>
      <c r="T118" s="1011"/>
    </row>
    <row r="119" spans="1:20" ht="34.5" customHeight="1">
      <c r="A119" s="997" t="s">
        <v>542</v>
      </c>
      <c r="B119" s="998"/>
      <c r="C119" s="1014"/>
      <c r="D119" s="1015"/>
      <c r="E119" s="1016" t="s">
        <v>673</v>
      </c>
      <c r="F119" s="1017"/>
      <c r="G119" s="1018"/>
      <c r="H119" s="1018"/>
      <c r="I119" s="1018"/>
      <c r="J119" s="1018"/>
      <c r="K119" s="1003"/>
      <c r="L119" s="1002"/>
      <c r="M119" s="1004"/>
      <c r="Q119" s="1019" t="s">
        <v>544</v>
      </c>
      <c r="R119" s="1020"/>
      <c r="T119" s="1011"/>
    </row>
    <row r="120" spans="1:20" ht="27.75" thickBot="1">
      <c r="A120" s="1022" t="s">
        <v>674</v>
      </c>
      <c r="B120" s="998"/>
      <c r="C120" s="998"/>
      <c r="D120" s="1015"/>
      <c r="E120" s="1023" t="s">
        <v>546</v>
      </c>
      <c r="F120" s="1001"/>
      <c r="G120" s="1001"/>
      <c r="H120" s="1002"/>
      <c r="I120" s="1002"/>
      <c r="J120" s="1002"/>
      <c r="K120" s="1003"/>
      <c r="L120" s="1002"/>
      <c r="M120" s="1002"/>
      <c r="Q120" s="1024" t="s">
        <v>675</v>
      </c>
      <c r="R120" s="1020"/>
      <c r="T120" s="1011"/>
    </row>
    <row r="121" spans="1:20" ht="27.75" customHeight="1" thickTop="1">
      <c r="A121" s="1025"/>
      <c r="B121" s="1026"/>
      <c r="C121" s="1026"/>
      <c r="D121" s="1027" t="s">
        <v>33</v>
      </c>
      <c r="E121" s="1028" t="s">
        <v>548</v>
      </c>
      <c r="F121" s="1028"/>
      <c r="G121" s="1029" t="s">
        <v>549</v>
      </c>
      <c r="H121" s="1248" t="s">
        <v>53</v>
      </c>
      <c r="I121" s="1249"/>
      <c r="J121" s="1248" t="s">
        <v>550</v>
      </c>
      <c r="K121" s="1250"/>
      <c r="L121" s="1030"/>
      <c r="M121" s="1030"/>
      <c r="N121" s="1031"/>
      <c r="O121" s="1032"/>
      <c r="P121" s="1033"/>
      <c r="Q121" s="1034"/>
      <c r="R121" s="1035"/>
      <c r="S121" s="1036"/>
      <c r="T121" s="1011"/>
    </row>
    <row r="122" spans="1:20" ht="21" customHeight="1">
      <c r="A122" s="1037"/>
      <c r="B122" s="1038"/>
      <c r="C122" s="1039"/>
      <c r="D122" s="1040" t="s">
        <v>551</v>
      </c>
      <c r="E122" s="1251" t="s">
        <v>26</v>
      </c>
      <c r="F122" s="1251"/>
      <c r="G122" s="1041" t="s">
        <v>552</v>
      </c>
      <c r="H122" s="1252" t="s">
        <v>553</v>
      </c>
      <c r="I122" s="1253"/>
      <c r="J122" s="1254" t="s">
        <v>554</v>
      </c>
      <c r="K122" s="1255"/>
      <c r="L122" s="1042" t="s">
        <v>555</v>
      </c>
      <c r="M122" s="1042" t="s">
        <v>555</v>
      </c>
      <c r="N122" s="1043"/>
      <c r="O122" s="1044"/>
      <c r="P122" s="1045"/>
      <c r="Q122" s="1046" t="s">
        <v>556</v>
      </c>
      <c r="R122" s="1047"/>
      <c r="S122" s="1048"/>
      <c r="T122" s="1011"/>
    </row>
    <row r="123" spans="1:20" ht="21" customHeight="1">
      <c r="A123" s="1049" t="s">
        <v>557</v>
      </c>
      <c r="B123" s="1050" t="s">
        <v>558</v>
      </c>
      <c r="C123" s="1051" t="s">
        <v>559</v>
      </c>
      <c r="D123" s="1052" t="s">
        <v>25</v>
      </c>
      <c r="E123" s="1053" t="s">
        <v>15</v>
      </c>
      <c r="F123" s="1053" t="s">
        <v>16</v>
      </c>
      <c r="G123" s="1054" t="s">
        <v>119</v>
      </c>
      <c r="H123" s="1055" t="s">
        <v>57</v>
      </c>
      <c r="I123" s="1056" t="s">
        <v>37</v>
      </c>
      <c r="J123" s="1057" t="s">
        <v>560</v>
      </c>
      <c r="K123" s="1058" t="s">
        <v>561</v>
      </c>
      <c r="L123" s="1042" t="s">
        <v>562</v>
      </c>
      <c r="M123" s="1059" t="s">
        <v>563</v>
      </c>
      <c r="N123" s="1060" t="s">
        <v>564</v>
      </c>
      <c r="O123" s="1061" t="s">
        <v>565</v>
      </c>
      <c r="P123" s="1062" t="s">
        <v>566</v>
      </c>
      <c r="Q123" s="1063"/>
      <c r="R123" s="1064" t="s">
        <v>388</v>
      </c>
      <c r="S123" s="1065" t="s">
        <v>567</v>
      </c>
      <c r="T123" s="1011"/>
    </row>
    <row r="124" spans="1:20" ht="22.5" customHeight="1" thickBot="1">
      <c r="A124" s="1066"/>
      <c r="B124" s="1067" t="s">
        <v>568</v>
      </c>
      <c r="C124" s="1067" t="s">
        <v>569</v>
      </c>
      <c r="D124" s="1067" t="s">
        <v>26</v>
      </c>
      <c r="E124" s="1068" t="s">
        <v>570</v>
      </c>
      <c r="F124" s="1069" t="s">
        <v>24</v>
      </c>
      <c r="G124" s="1067" t="s">
        <v>571</v>
      </c>
      <c r="H124" s="1070"/>
      <c r="I124" s="1071"/>
      <c r="J124" s="1072"/>
      <c r="K124" s="1071"/>
      <c r="L124" s="1073"/>
      <c r="M124" s="1072"/>
      <c r="N124" s="1074" t="s">
        <v>572</v>
      </c>
      <c r="O124" s="1075" t="s">
        <v>24</v>
      </c>
      <c r="P124" s="1076" t="s">
        <v>573</v>
      </c>
      <c r="Q124" s="1068" t="s">
        <v>574</v>
      </c>
      <c r="R124" s="1069" t="s">
        <v>83</v>
      </c>
      <c r="S124" s="1077"/>
      <c r="T124" s="1011"/>
    </row>
    <row r="125" spans="1:25" s="1089" customFormat="1" ht="27.75" customHeight="1" thickTop="1">
      <c r="A125" s="1078"/>
      <c r="B125" s="1079" t="s">
        <v>648</v>
      </c>
      <c r="C125" s="1082"/>
      <c r="D125" s="1082">
        <v>0</v>
      </c>
      <c r="E125" s="1082"/>
      <c r="F125" s="1082"/>
      <c r="G125" s="1082">
        <v>1915</v>
      </c>
      <c r="H125" s="1082"/>
      <c r="I125" s="1082">
        <v>513</v>
      </c>
      <c r="J125" s="1110">
        <v>1402</v>
      </c>
      <c r="K125" s="1084" t="s">
        <v>109</v>
      </c>
      <c r="L125" s="1081">
        <v>59060</v>
      </c>
      <c r="M125" s="1081">
        <v>20906</v>
      </c>
      <c r="N125" s="1085"/>
      <c r="O125" s="1085" t="s">
        <v>671</v>
      </c>
      <c r="P125" s="1086" t="s">
        <v>676</v>
      </c>
      <c r="Q125" s="1087" t="s">
        <v>677</v>
      </c>
      <c r="R125" s="1088">
        <v>127</v>
      </c>
      <c r="S125" s="1088">
        <v>82</v>
      </c>
      <c r="T125" s="1093"/>
      <c r="U125" s="1093"/>
      <c r="V125" s="1100"/>
      <c r="W125" s="1092"/>
      <c r="X125" s="1092"/>
      <c r="Y125" s="1100"/>
    </row>
    <row r="126" spans="1:25" s="1089" customFormat="1" ht="25.5">
      <c r="A126" s="1078"/>
      <c r="B126" s="1079" t="s">
        <v>648</v>
      </c>
      <c r="C126" s="1082"/>
      <c r="D126" s="1082">
        <v>0</v>
      </c>
      <c r="E126" s="1082"/>
      <c r="F126" s="1082"/>
      <c r="G126" s="1082">
        <v>0</v>
      </c>
      <c r="H126" s="1082"/>
      <c r="I126" s="1082"/>
      <c r="J126" s="1110"/>
      <c r="K126" s="1084" t="s">
        <v>602</v>
      </c>
      <c r="L126" s="1081">
        <v>42392</v>
      </c>
      <c r="M126" s="1081">
        <v>21710</v>
      </c>
      <c r="N126" s="1085"/>
      <c r="O126" s="1085" t="s">
        <v>671</v>
      </c>
      <c r="P126" s="1094" t="s">
        <v>599</v>
      </c>
      <c r="Q126" s="1087" t="s">
        <v>678</v>
      </c>
      <c r="R126" s="1088">
        <v>129</v>
      </c>
      <c r="S126" s="1088">
        <v>83</v>
      </c>
      <c r="T126" s="1099"/>
      <c r="U126" s="1099"/>
      <c r="V126" s="1091"/>
      <c r="W126" s="1091"/>
      <c r="X126" s="1091"/>
      <c r="Y126" s="1091"/>
    </row>
    <row r="127" spans="1:21" s="1089" customFormat="1" ht="28.5" customHeight="1">
      <c r="A127" s="1078"/>
      <c r="B127" s="1079" t="s">
        <v>679</v>
      </c>
      <c r="C127" s="1082"/>
      <c r="D127" s="1082">
        <v>0</v>
      </c>
      <c r="E127" s="1082"/>
      <c r="F127" s="1082"/>
      <c r="G127" s="1082">
        <v>39661</v>
      </c>
      <c r="H127" s="1082"/>
      <c r="I127" s="1082"/>
      <c r="J127" s="1110">
        <v>39661</v>
      </c>
      <c r="K127" s="1084" t="s">
        <v>680</v>
      </c>
      <c r="L127" s="1081">
        <v>43007</v>
      </c>
      <c r="M127" s="1081">
        <v>27490</v>
      </c>
      <c r="N127" s="1085"/>
      <c r="O127" s="1085" t="s">
        <v>671</v>
      </c>
      <c r="P127" s="1094" t="s">
        <v>582</v>
      </c>
      <c r="Q127" s="1087" t="s">
        <v>681</v>
      </c>
      <c r="R127" s="1088">
        <v>130</v>
      </c>
      <c r="S127" s="1088">
        <v>84</v>
      </c>
      <c r="U127" s="1093"/>
    </row>
    <row r="128" spans="1:25" s="1089" customFormat="1" ht="27.75" customHeight="1">
      <c r="A128" s="1078"/>
      <c r="B128" s="1079" t="s">
        <v>583</v>
      </c>
      <c r="C128" s="1079"/>
      <c r="D128" s="1081">
        <v>0</v>
      </c>
      <c r="E128" s="1096"/>
      <c r="F128" s="1083"/>
      <c r="G128" s="1082">
        <v>630</v>
      </c>
      <c r="H128" s="1083"/>
      <c r="I128" s="1083"/>
      <c r="J128" s="1082">
        <v>630</v>
      </c>
      <c r="K128" s="1084" t="s">
        <v>584</v>
      </c>
      <c r="L128" s="1081">
        <v>1777</v>
      </c>
      <c r="M128" s="1081">
        <v>1102</v>
      </c>
      <c r="N128" s="1085"/>
      <c r="O128" s="1085" t="s">
        <v>682</v>
      </c>
      <c r="P128" s="1094" t="s">
        <v>683</v>
      </c>
      <c r="Q128" s="1087" t="s">
        <v>684</v>
      </c>
      <c r="R128" s="1088">
        <v>131</v>
      </c>
      <c r="S128" s="1088">
        <v>85</v>
      </c>
      <c r="T128" s="1093"/>
      <c r="U128" s="1093"/>
      <c r="V128" s="1100"/>
      <c r="W128" s="1091"/>
      <c r="X128" s="1091"/>
      <c r="Y128" s="1100"/>
    </row>
    <row r="129" spans="1:19" s="1089" customFormat="1" ht="27.75" customHeight="1">
      <c r="A129" s="1078"/>
      <c r="B129" s="1079" t="s">
        <v>578</v>
      </c>
      <c r="C129" s="1079"/>
      <c r="D129" s="1081">
        <v>86</v>
      </c>
      <c r="E129" s="1096">
        <v>45</v>
      </c>
      <c r="F129" s="1083">
        <v>41</v>
      </c>
      <c r="G129" s="1082">
        <v>2736</v>
      </c>
      <c r="H129" s="1083"/>
      <c r="I129" s="1083">
        <v>1095</v>
      </c>
      <c r="J129" s="1082">
        <v>1641</v>
      </c>
      <c r="K129" s="1084" t="s">
        <v>230</v>
      </c>
      <c r="L129" s="1081">
        <v>9807</v>
      </c>
      <c r="M129" s="1081">
        <v>2942</v>
      </c>
      <c r="N129" s="1085"/>
      <c r="O129" s="1085" t="s">
        <v>682</v>
      </c>
      <c r="P129" s="1094" t="s">
        <v>579</v>
      </c>
      <c r="Q129" s="1087" t="s">
        <v>580</v>
      </c>
      <c r="R129" s="1088">
        <v>134</v>
      </c>
      <c r="S129" s="1088">
        <v>86</v>
      </c>
    </row>
    <row r="130" spans="1:25" s="1089" customFormat="1" ht="27.75" customHeight="1">
      <c r="A130" s="1078"/>
      <c r="B130" s="1079" t="s">
        <v>578</v>
      </c>
      <c r="C130" s="1082"/>
      <c r="D130" s="1082">
        <v>215</v>
      </c>
      <c r="E130" s="1082">
        <v>133</v>
      </c>
      <c r="F130" s="1082">
        <v>82</v>
      </c>
      <c r="G130" s="1082">
        <v>1904</v>
      </c>
      <c r="H130" s="1082"/>
      <c r="I130" s="1082">
        <v>669</v>
      </c>
      <c r="J130" s="1110">
        <v>1235</v>
      </c>
      <c r="K130" s="1084" t="s">
        <v>230</v>
      </c>
      <c r="L130" s="1081">
        <v>5753</v>
      </c>
      <c r="M130" s="1081">
        <v>4131</v>
      </c>
      <c r="N130" s="1085"/>
      <c r="O130" s="1085" t="s">
        <v>685</v>
      </c>
      <c r="P130" s="1094" t="s">
        <v>461</v>
      </c>
      <c r="Q130" s="1087" t="s">
        <v>581</v>
      </c>
      <c r="R130" s="1088">
        <v>135</v>
      </c>
      <c r="S130" s="1088">
        <v>87</v>
      </c>
      <c r="T130" s="1099"/>
      <c r="U130" s="1099"/>
      <c r="V130" s="1091"/>
      <c r="W130" s="1091"/>
      <c r="X130" s="1091"/>
      <c r="Y130" s="1091"/>
    </row>
    <row r="131" spans="1:19" s="1089" customFormat="1" ht="27.75" customHeight="1">
      <c r="A131" s="1078"/>
      <c r="B131" s="1079" t="s">
        <v>620</v>
      </c>
      <c r="C131" s="1082"/>
      <c r="D131" s="1082">
        <v>0</v>
      </c>
      <c r="E131" s="1082"/>
      <c r="F131" s="1082"/>
      <c r="G131" s="1082">
        <v>88</v>
      </c>
      <c r="H131" s="1082"/>
      <c r="I131" s="1082">
        <v>36</v>
      </c>
      <c r="J131" s="1110">
        <v>52</v>
      </c>
      <c r="K131" s="1084" t="s">
        <v>589</v>
      </c>
      <c r="L131" s="1081">
        <v>23673</v>
      </c>
      <c r="M131" s="1081">
        <v>7102</v>
      </c>
      <c r="N131" s="1085"/>
      <c r="O131" s="1085" t="s">
        <v>686</v>
      </c>
      <c r="P131" s="1094" t="s">
        <v>479</v>
      </c>
      <c r="Q131" s="1087" t="s">
        <v>687</v>
      </c>
      <c r="R131" s="1088">
        <v>136</v>
      </c>
      <c r="S131" s="1088">
        <v>88</v>
      </c>
    </row>
    <row r="132" spans="1:25" s="1089" customFormat="1" ht="27.75" customHeight="1">
      <c r="A132" s="1078"/>
      <c r="B132" s="1079" t="s">
        <v>616</v>
      </c>
      <c r="C132" s="1079"/>
      <c r="D132" s="1081">
        <v>0</v>
      </c>
      <c r="E132" s="1096"/>
      <c r="F132" s="1083"/>
      <c r="G132" s="1082">
        <v>411</v>
      </c>
      <c r="H132" s="1083"/>
      <c r="I132" s="1083"/>
      <c r="J132" s="1082">
        <v>411</v>
      </c>
      <c r="K132" s="1084" t="s">
        <v>584</v>
      </c>
      <c r="L132" s="1081">
        <v>2924</v>
      </c>
      <c r="M132" s="1081">
        <v>1468</v>
      </c>
      <c r="N132" s="1085"/>
      <c r="O132" s="1085" t="s">
        <v>682</v>
      </c>
      <c r="P132" s="1094" t="s">
        <v>617</v>
      </c>
      <c r="Q132" s="1087" t="s">
        <v>618</v>
      </c>
      <c r="R132" s="1088">
        <v>138</v>
      </c>
      <c r="S132" s="1088">
        <v>89</v>
      </c>
      <c r="U132" s="1093"/>
      <c r="V132" s="1095"/>
      <c r="W132" s="1092"/>
      <c r="X132" s="1092"/>
      <c r="Y132" s="1100"/>
    </row>
    <row r="133" spans="1:19" s="1089" customFormat="1" ht="29.25" customHeight="1">
      <c r="A133" s="1078"/>
      <c r="B133" s="1079" t="s">
        <v>595</v>
      </c>
      <c r="C133" s="1082"/>
      <c r="D133" s="1082">
        <v>0</v>
      </c>
      <c r="E133" s="1082"/>
      <c r="F133" s="1082"/>
      <c r="G133" s="1082">
        <v>683</v>
      </c>
      <c r="H133" s="1082"/>
      <c r="I133" s="1082">
        <v>97</v>
      </c>
      <c r="J133" s="1110">
        <v>586</v>
      </c>
      <c r="K133" s="1084" t="s">
        <v>109</v>
      </c>
      <c r="L133" s="1081">
        <v>59447</v>
      </c>
      <c r="M133" s="1081">
        <v>19152</v>
      </c>
      <c r="N133" s="1085"/>
      <c r="O133" s="1085" t="s">
        <v>685</v>
      </c>
      <c r="P133" s="1094" t="s">
        <v>596</v>
      </c>
      <c r="Q133" s="1087" t="s">
        <v>688</v>
      </c>
      <c r="R133" s="1088">
        <v>142</v>
      </c>
      <c r="S133" s="1088">
        <v>90</v>
      </c>
    </row>
    <row r="134" spans="1:25" s="1089" customFormat="1" ht="27.75" customHeight="1">
      <c r="A134" s="1078"/>
      <c r="B134" s="1079" t="s">
        <v>578</v>
      </c>
      <c r="C134" s="1079"/>
      <c r="D134" s="1081">
        <v>87</v>
      </c>
      <c r="E134" s="1096">
        <v>53</v>
      </c>
      <c r="F134" s="1083">
        <v>34</v>
      </c>
      <c r="G134" s="1082">
        <v>2571</v>
      </c>
      <c r="H134" s="1083"/>
      <c r="I134" s="1083">
        <v>1155</v>
      </c>
      <c r="J134" s="1082">
        <v>1416</v>
      </c>
      <c r="K134" s="1084" t="s">
        <v>230</v>
      </c>
      <c r="L134" s="1081">
        <v>9807</v>
      </c>
      <c r="M134" s="1081">
        <v>2942</v>
      </c>
      <c r="N134" s="1085"/>
      <c r="O134" s="1085" t="s">
        <v>685</v>
      </c>
      <c r="P134" s="1094" t="s">
        <v>579</v>
      </c>
      <c r="Q134" s="1087" t="s">
        <v>580</v>
      </c>
      <c r="R134" s="1088">
        <v>143</v>
      </c>
      <c r="S134" s="1088">
        <v>91</v>
      </c>
      <c r="U134" s="1099"/>
      <c r="V134" s="1091"/>
      <c r="W134" s="1092"/>
      <c r="X134" s="1092"/>
      <c r="Y134" s="1092"/>
    </row>
    <row r="135" spans="1:21" s="1089" customFormat="1" ht="27.75" customHeight="1">
      <c r="A135" s="1078"/>
      <c r="B135" s="1079" t="s">
        <v>578</v>
      </c>
      <c r="C135" s="1079"/>
      <c r="D135" s="1081">
        <v>283</v>
      </c>
      <c r="E135" s="1096">
        <v>201</v>
      </c>
      <c r="F135" s="1083">
        <v>82</v>
      </c>
      <c r="G135" s="1082">
        <v>1809</v>
      </c>
      <c r="H135" s="1083"/>
      <c r="I135" s="1083">
        <v>618</v>
      </c>
      <c r="J135" s="1082">
        <v>1191</v>
      </c>
      <c r="K135" s="1084" t="s">
        <v>230</v>
      </c>
      <c r="L135" s="1081">
        <v>5753</v>
      </c>
      <c r="M135" s="1081">
        <v>4131</v>
      </c>
      <c r="N135" s="1085"/>
      <c r="O135" s="1085" t="s">
        <v>685</v>
      </c>
      <c r="P135" s="1094" t="s">
        <v>461</v>
      </c>
      <c r="Q135" s="1087" t="s">
        <v>581</v>
      </c>
      <c r="R135" s="1088">
        <v>144</v>
      </c>
      <c r="S135" s="1088">
        <v>92</v>
      </c>
      <c r="T135" s="1099"/>
      <c r="U135" s="1099"/>
    </row>
    <row r="136" spans="1:25" s="1089" customFormat="1" ht="27.75" customHeight="1">
      <c r="A136" s="1078"/>
      <c r="B136" s="1079" t="s">
        <v>679</v>
      </c>
      <c r="C136" s="1079"/>
      <c r="D136" s="1081">
        <v>0</v>
      </c>
      <c r="E136" s="1096"/>
      <c r="F136" s="1083"/>
      <c r="G136" s="1082">
        <v>13680</v>
      </c>
      <c r="H136" s="1083"/>
      <c r="I136" s="1083"/>
      <c r="J136" s="1082">
        <v>13680</v>
      </c>
      <c r="K136" s="1084" t="s">
        <v>689</v>
      </c>
      <c r="L136" s="1081">
        <v>19420</v>
      </c>
      <c r="M136" s="1081">
        <v>10676</v>
      </c>
      <c r="N136" s="1085"/>
      <c r="O136" s="1085" t="s">
        <v>685</v>
      </c>
      <c r="P136" s="1094" t="s">
        <v>690</v>
      </c>
      <c r="Q136" s="1087" t="s">
        <v>691</v>
      </c>
      <c r="R136" s="1088">
        <v>145</v>
      </c>
      <c r="S136" s="1088">
        <v>93</v>
      </c>
      <c r="T136" s="1103"/>
      <c r="U136" s="1103"/>
      <c r="V136" s="1100"/>
      <c r="W136" s="1092"/>
      <c r="X136" s="1092"/>
      <c r="Y136" s="1100"/>
    </row>
    <row r="137" spans="1:28" s="1089" customFormat="1" ht="27.75" customHeight="1">
      <c r="A137" s="1078"/>
      <c r="B137" s="1079" t="s">
        <v>588</v>
      </c>
      <c r="C137" s="1082"/>
      <c r="D137" s="1082">
        <v>0</v>
      </c>
      <c r="E137" s="1082"/>
      <c r="F137" s="1082"/>
      <c r="G137" s="1082">
        <v>0</v>
      </c>
      <c r="H137" s="1082"/>
      <c r="I137" s="1082"/>
      <c r="J137" s="1110"/>
      <c r="K137" s="1084" t="s">
        <v>589</v>
      </c>
      <c r="L137" s="1081">
        <v>4050</v>
      </c>
      <c r="M137" s="1081">
        <v>2037</v>
      </c>
      <c r="N137" s="1085"/>
      <c r="O137" s="1085" t="s">
        <v>692</v>
      </c>
      <c r="P137" s="1086" t="s">
        <v>590</v>
      </c>
      <c r="Q137" s="1131" t="s">
        <v>591</v>
      </c>
      <c r="R137" s="1088">
        <v>147</v>
      </c>
      <c r="S137" s="1088">
        <v>94</v>
      </c>
      <c r="AA137" s="1093"/>
      <c r="AB137" s="1093"/>
    </row>
    <row r="138" spans="1:28" s="1089" customFormat="1" ht="27.75" customHeight="1">
      <c r="A138" s="1078"/>
      <c r="B138" s="1079" t="s">
        <v>595</v>
      </c>
      <c r="C138" s="1082"/>
      <c r="D138" s="1082">
        <v>0</v>
      </c>
      <c r="E138" s="1082"/>
      <c r="F138" s="1082"/>
      <c r="G138" s="1082">
        <v>765</v>
      </c>
      <c r="H138" s="1082"/>
      <c r="I138" s="1082">
        <v>179</v>
      </c>
      <c r="J138" s="1108">
        <v>586</v>
      </c>
      <c r="K138" s="1084" t="s">
        <v>109</v>
      </c>
      <c r="L138" s="1081">
        <v>76420</v>
      </c>
      <c r="M138" s="1081">
        <v>23242</v>
      </c>
      <c r="N138" s="1085"/>
      <c r="O138" s="1085" t="s">
        <v>692</v>
      </c>
      <c r="P138" s="1094" t="s">
        <v>501</v>
      </c>
      <c r="Q138" s="1087" t="s">
        <v>693</v>
      </c>
      <c r="R138" s="1088">
        <v>149</v>
      </c>
      <c r="S138" s="1088">
        <v>95</v>
      </c>
      <c r="T138" s="1103"/>
      <c r="V138" s="1100"/>
      <c r="W138" s="1092"/>
      <c r="X138" s="1092"/>
      <c r="Y138" s="1100"/>
      <c r="AA138" s="1093"/>
      <c r="AB138" s="1093"/>
    </row>
    <row r="139" spans="1:28" s="1089" customFormat="1" ht="27.75" customHeight="1">
      <c r="A139" s="1078"/>
      <c r="B139" s="1079" t="s">
        <v>578</v>
      </c>
      <c r="C139" s="1079"/>
      <c r="D139" s="1082">
        <v>0</v>
      </c>
      <c r="E139" s="1082"/>
      <c r="F139" s="1082"/>
      <c r="G139" s="1082">
        <v>2634</v>
      </c>
      <c r="H139" s="1082"/>
      <c r="I139" s="1082">
        <v>877</v>
      </c>
      <c r="J139" s="1110">
        <v>1757</v>
      </c>
      <c r="K139" s="1084" t="s">
        <v>230</v>
      </c>
      <c r="L139" s="1081">
        <v>9807</v>
      </c>
      <c r="M139" s="1081">
        <v>2942</v>
      </c>
      <c r="N139" s="1085"/>
      <c r="O139" s="1085" t="s">
        <v>692</v>
      </c>
      <c r="P139" s="1094" t="s">
        <v>579</v>
      </c>
      <c r="Q139" s="1087" t="s">
        <v>580</v>
      </c>
      <c r="R139" s="1088">
        <v>151</v>
      </c>
      <c r="S139" s="1088">
        <v>96</v>
      </c>
      <c r="V139" s="1091"/>
      <c r="W139" s="1091"/>
      <c r="X139" s="1091"/>
      <c r="Y139" s="1091"/>
      <c r="AA139" s="1093"/>
      <c r="AB139" s="1093"/>
    </row>
    <row r="140" spans="1:25" s="1089" customFormat="1" ht="27.75" customHeight="1">
      <c r="A140" s="1078"/>
      <c r="B140" s="1079" t="s">
        <v>578</v>
      </c>
      <c r="C140" s="1082"/>
      <c r="D140" s="1082">
        <v>419</v>
      </c>
      <c r="E140" s="1082">
        <v>279</v>
      </c>
      <c r="F140" s="1082">
        <v>140</v>
      </c>
      <c r="G140" s="1082">
        <v>1606</v>
      </c>
      <c r="H140" s="1082"/>
      <c r="I140" s="1082">
        <v>497</v>
      </c>
      <c r="J140" s="1110">
        <v>1109</v>
      </c>
      <c r="K140" s="1084" t="s">
        <v>230</v>
      </c>
      <c r="L140" s="1081">
        <v>5753</v>
      </c>
      <c r="M140" s="1081">
        <v>4131</v>
      </c>
      <c r="N140" s="1085"/>
      <c r="O140" s="1085" t="s">
        <v>692</v>
      </c>
      <c r="P140" s="1094" t="s">
        <v>461</v>
      </c>
      <c r="Q140" s="1087" t="s">
        <v>581</v>
      </c>
      <c r="R140" s="1088">
        <v>152</v>
      </c>
      <c r="S140" s="1088">
        <v>97</v>
      </c>
      <c r="V140" s="1100"/>
      <c r="W140" s="1091"/>
      <c r="X140" s="1091"/>
      <c r="Y140" s="1095"/>
    </row>
    <row r="141" spans="1:25" s="1089" customFormat="1" ht="27.75" customHeight="1">
      <c r="A141" s="1078"/>
      <c r="B141" s="1079" t="s">
        <v>583</v>
      </c>
      <c r="C141" s="1079"/>
      <c r="D141" s="1081">
        <v>0</v>
      </c>
      <c r="E141" s="1096"/>
      <c r="F141" s="1083"/>
      <c r="G141" s="1082">
        <v>369</v>
      </c>
      <c r="H141" s="1082"/>
      <c r="I141" s="1083"/>
      <c r="J141" s="1082">
        <v>369</v>
      </c>
      <c r="K141" s="1084" t="s">
        <v>584</v>
      </c>
      <c r="L141" s="1081">
        <v>2062</v>
      </c>
      <c r="M141" s="1081">
        <v>1168</v>
      </c>
      <c r="N141" s="1085"/>
      <c r="O141" s="1085" t="s">
        <v>694</v>
      </c>
      <c r="P141" s="1094" t="s">
        <v>683</v>
      </c>
      <c r="Q141" s="1087" t="s">
        <v>695</v>
      </c>
      <c r="R141" s="1088">
        <v>153</v>
      </c>
      <c r="S141" s="1088">
        <v>98</v>
      </c>
      <c r="V141" s="1091"/>
      <c r="W141" s="1091"/>
      <c r="X141" s="1091"/>
      <c r="Y141" s="1091"/>
    </row>
    <row r="142" spans="1:21" s="1089" customFormat="1" ht="27.75" customHeight="1">
      <c r="A142" s="1078"/>
      <c r="B142" s="1079" t="s">
        <v>578</v>
      </c>
      <c r="C142" s="1082"/>
      <c r="D142" s="1082">
        <v>81</v>
      </c>
      <c r="E142" s="1082">
        <v>45</v>
      </c>
      <c r="F142" s="1082">
        <v>36</v>
      </c>
      <c r="G142" s="1082">
        <v>2301</v>
      </c>
      <c r="H142" s="1082"/>
      <c r="I142" s="1082">
        <v>922</v>
      </c>
      <c r="J142" s="1110">
        <v>1379</v>
      </c>
      <c r="K142" s="1084" t="s">
        <v>230</v>
      </c>
      <c r="L142" s="1081">
        <v>9807</v>
      </c>
      <c r="M142" s="1081">
        <v>2942</v>
      </c>
      <c r="N142" s="1085"/>
      <c r="O142" s="1085" t="s">
        <v>694</v>
      </c>
      <c r="P142" s="1094" t="s">
        <v>579</v>
      </c>
      <c r="Q142" s="1087" t="s">
        <v>580</v>
      </c>
      <c r="R142" s="1088">
        <v>154</v>
      </c>
      <c r="S142" s="1088">
        <v>99</v>
      </c>
      <c r="T142" s="1099"/>
      <c r="U142" s="1099"/>
    </row>
    <row r="143" spans="1:25" s="1089" customFormat="1" ht="27.75" customHeight="1">
      <c r="A143" s="1078"/>
      <c r="B143" s="1079" t="s">
        <v>578</v>
      </c>
      <c r="C143" s="1082"/>
      <c r="D143" s="1082">
        <v>326</v>
      </c>
      <c r="E143" s="1082">
        <v>248</v>
      </c>
      <c r="F143" s="1082">
        <v>78</v>
      </c>
      <c r="G143" s="1082">
        <v>983</v>
      </c>
      <c r="H143" s="1082"/>
      <c r="I143" s="1082">
        <v>548</v>
      </c>
      <c r="J143" s="1110">
        <v>435</v>
      </c>
      <c r="K143" s="1084" t="s">
        <v>230</v>
      </c>
      <c r="L143" s="1081">
        <v>5753</v>
      </c>
      <c r="M143" s="1081">
        <v>4131</v>
      </c>
      <c r="N143" s="1085"/>
      <c r="O143" s="1085" t="s">
        <v>694</v>
      </c>
      <c r="P143" s="1094" t="s">
        <v>461</v>
      </c>
      <c r="Q143" s="1087" t="s">
        <v>581</v>
      </c>
      <c r="R143" s="1088">
        <v>155</v>
      </c>
      <c r="S143" s="1088">
        <v>100</v>
      </c>
      <c r="T143" s="1099"/>
      <c r="U143" s="1099"/>
      <c r="V143" s="1092"/>
      <c r="W143" s="1132"/>
      <c r="X143" s="1091"/>
      <c r="Y143" s="1100"/>
    </row>
    <row r="144" spans="1:25" s="1089" customFormat="1" ht="27.75" customHeight="1">
      <c r="A144" s="1078"/>
      <c r="B144" s="1079" t="s">
        <v>696</v>
      </c>
      <c r="C144" s="1082"/>
      <c r="D144" s="1082">
        <v>0</v>
      </c>
      <c r="E144" s="1082"/>
      <c r="F144" s="1082"/>
      <c r="G144" s="1082">
        <v>6123</v>
      </c>
      <c r="H144" s="1082"/>
      <c r="I144" s="1082"/>
      <c r="J144" s="1110">
        <v>6123</v>
      </c>
      <c r="K144" s="1084" t="s">
        <v>109</v>
      </c>
      <c r="L144" s="1081">
        <v>46800</v>
      </c>
      <c r="M144" s="1081">
        <v>14264</v>
      </c>
      <c r="N144" s="1085"/>
      <c r="O144" s="1085" t="s">
        <v>697</v>
      </c>
      <c r="P144" s="1094" t="s">
        <v>593</v>
      </c>
      <c r="Q144" s="1087" t="s">
        <v>698</v>
      </c>
      <c r="R144" s="1088">
        <v>157</v>
      </c>
      <c r="S144" s="1088">
        <v>101</v>
      </c>
      <c r="T144" s="1103"/>
      <c r="U144" s="1099"/>
      <c r="V144" s="1100"/>
      <c r="W144" s="1091"/>
      <c r="X144" s="1091"/>
      <c r="Y144" s="1095"/>
    </row>
    <row r="145" spans="1:19" s="1089" customFormat="1" ht="27.75" customHeight="1">
      <c r="A145" s="1078"/>
      <c r="B145" s="1079" t="s">
        <v>595</v>
      </c>
      <c r="C145" s="1079"/>
      <c r="D145" s="1081">
        <v>0</v>
      </c>
      <c r="E145" s="1096"/>
      <c r="F145" s="1083"/>
      <c r="G145" s="1082">
        <v>4784</v>
      </c>
      <c r="H145" s="1082"/>
      <c r="I145" s="1082"/>
      <c r="J145" s="1082">
        <v>4784</v>
      </c>
      <c r="K145" s="1084" t="s">
        <v>699</v>
      </c>
      <c r="L145" s="1081">
        <v>36396</v>
      </c>
      <c r="M145" s="1081">
        <v>21285</v>
      </c>
      <c r="N145" s="1085"/>
      <c r="O145" s="1085" t="s">
        <v>697</v>
      </c>
      <c r="P145" s="1094" t="s">
        <v>501</v>
      </c>
      <c r="Q145" s="1087" t="s">
        <v>700</v>
      </c>
      <c r="R145" s="1088">
        <v>158</v>
      </c>
      <c r="S145" s="1088">
        <v>102</v>
      </c>
    </row>
    <row r="146" spans="1:25" s="1089" customFormat="1" ht="34.5" customHeight="1">
      <c r="A146" s="1078"/>
      <c r="B146" s="1079" t="s">
        <v>583</v>
      </c>
      <c r="C146" s="1082"/>
      <c r="D146" s="1082">
        <v>0</v>
      </c>
      <c r="E146" s="1082"/>
      <c r="F146" s="1082"/>
      <c r="G146" s="1082">
        <v>308</v>
      </c>
      <c r="H146" s="1082"/>
      <c r="I146" s="1082"/>
      <c r="J146" s="1110">
        <v>308</v>
      </c>
      <c r="K146" s="1084" t="s">
        <v>584</v>
      </c>
      <c r="L146" s="1081">
        <v>1446</v>
      </c>
      <c r="M146" s="1081">
        <v>935</v>
      </c>
      <c r="N146" s="1085"/>
      <c r="O146" s="1085" t="s">
        <v>697</v>
      </c>
      <c r="P146" s="1094" t="s">
        <v>617</v>
      </c>
      <c r="Q146" s="1087" t="s">
        <v>701</v>
      </c>
      <c r="R146" s="1088">
        <v>159</v>
      </c>
      <c r="S146" s="1088">
        <v>103</v>
      </c>
      <c r="T146" s="1099"/>
      <c r="U146" s="1099"/>
      <c r="V146" s="1091"/>
      <c r="W146" s="1091"/>
      <c r="X146" s="1091"/>
      <c r="Y146" s="1091"/>
    </row>
    <row r="147" spans="1:20" s="1089" customFormat="1" ht="27.75" customHeight="1">
      <c r="A147" s="1078"/>
      <c r="B147" s="1079" t="s">
        <v>605</v>
      </c>
      <c r="C147" s="1079"/>
      <c r="D147" s="1081">
        <v>0</v>
      </c>
      <c r="E147" s="1096"/>
      <c r="F147" s="1083"/>
      <c r="G147" s="1082">
        <v>0</v>
      </c>
      <c r="H147" s="1083"/>
      <c r="I147" s="1082"/>
      <c r="J147" s="1082"/>
      <c r="K147" s="1084" t="s">
        <v>606</v>
      </c>
      <c r="L147" s="1081">
        <v>19554</v>
      </c>
      <c r="M147" s="1081">
        <v>5866</v>
      </c>
      <c r="N147" s="1085"/>
      <c r="O147" s="1085" t="s">
        <v>697</v>
      </c>
      <c r="P147" s="1094" t="s">
        <v>599</v>
      </c>
      <c r="Q147" s="1087" t="s">
        <v>702</v>
      </c>
      <c r="R147" s="1088">
        <v>161</v>
      </c>
      <c r="S147" s="1088">
        <v>104</v>
      </c>
      <c r="T147" s="1103"/>
    </row>
    <row r="148" spans="1:23" s="1089" customFormat="1" ht="27.75" customHeight="1">
      <c r="A148" s="1078"/>
      <c r="B148" s="1079" t="s">
        <v>578</v>
      </c>
      <c r="C148" s="1082"/>
      <c r="D148" s="1082">
        <v>72</v>
      </c>
      <c r="E148" s="1082">
        <v>45</v>
      </c>
      <c r="F148" s="1082">
        <v>27</v>
      </c>
      <c r="G148" s="1082">
        <v>2095</v>
      </c>
      <c r="H148" s="1082"/>
      <c r="I148" s="1082">
        <v>810</v>
      </c>
      <c r="J148" s="1110">
        <v>1285</v>
      </c>
      <c r="K148" s="1084" t="s">
        <v>230</v>
      </c>
      <c r="L148" s="1081">
        <v>9807</v>
      </c>
      <c r="M148" s="1081">
        <v>2942</v>
      </c>
      <c r="N148" s="1085"/>
      <c r="O148" s="1085" t="s">
        <v>697</v>
      </c>
      <c r="P148" s="1094" t="s">
        <v>579</v>
      </c>
      <c r="Q148" s="1087" t="s">
        <v>580</v>
      </c>
      <c r="R148" s="1088">
        <v>162</v>
      </c>
      <c r="S148" s="1088">
        <v>105</v>
      </c>
      <c r="W148" s="1093"/>
    </row>
    <row r="149" spans="1:25" s="1089" customFormat="1" ht="27.75" customHeight="1">
      <c r="A149" s="1078"/>
      <c r="B149" s="1079" t="s">
        <v>578</v>
      </c>
      <c r="C149" s="1082"/>
      <c r="D149" s="1082">
        <v>336</v>
      </c>
      <c r="E149" s="1082">
        <v>312</v>
      </c>
      <c r="F149" s="1082">
        <v>24</v>
      </c>
      <c r="G149" s="1082">
        <v>874</v>
      </c>
      <c r="H149" s="1082"/>
      <c r="I149" s="1082">
        <v>494</v>
      </c>
      <c r="J149" s="1110">
        <v>380</v>
      </c>
      <c r="K149" s="1084" t="s">
        <v>230</v>
      </c>
      <c r="L149" s="1081">
        <v>5753</v>
      </c>
      <c r="M149" s="1081">
        <v>4131</v>
      </c>
      <c r="N149" s="1085"/>
      <c r="O149" s="1085" t="s">
        <v>697</v>
      </c>
      <c r="P149" s="1094" t="s">
        <v>461</v>
      </c>
      <c r="Q149" s="1087" t="s">
        <v>581</v>
      </c>
      <c r="R149" s="1088">
        <v>163</v>
      </c>
      <c r="S149" s="1088">
        <v>106</v>
      </c>
      <c r="V149" s="1092"/>
      <c r="W149" s="1092"/>
      <c r="X149" s="1092"/>
      <c r="Y149" s="1100"/>
    </row>
    <row r="150" spans="1:25" s="1089" customFormat="1" ht="27.75" customHeight="1">
      <c r="A150" s="1078"/>
      <c r="B150" s="1079" t="s">
        <v>605</v>
      </c>
      <c r="C150" s="1082"/>
      <c r="D150" s="1082">
        <v>0</v>
      </c>
      <c r="E150" s="1082"/>
      <c r="F150" s="1082"/>
      <c r="G150" s="1082">
        <v>0</v>
      </c>
      <c r="H150" s="1082"/>
      <c r="I150" s="1082"/>
      <c r="J150" s="1110"/>
      <c r="K150" s="1084" t="s">
        <v>115</v>
      </c>
      <c r="L150" s="1081">
        <v>78845</v>
      </c>
      <c r="M150" s="1081">
        <v>47271</v>
      </c>
      <c r="N150" s="1085"/>
      <c r="O150" s="1085" t="s">
        <v>697</v>
      </c>
      <c r="P150" s="1094" t="s">
        <v>593</v>
      </c>
      <c r="Q150" s="1087" t="s">
        <v>634</v>
      </c>
      <c r="R150" s="1088">
        <v>164</v>
      </c>
      <c r="S150" s="1088">
        <v>107</v>
      </c>
      <c r="V150" s="1091"/>
      <c r="W150" s="1091"/>
      <c r="X150" s="1091"/>
      <c r="Y150" s="1091"/>
    </row>
    <row r="151" spans="1:25" s="1089" customFormat="1" ht="27.75" customHeight="1" thickBot="1">
      <c r="A151" s="1078"/>
      <c r="B151" s="1079" t="s">
        <v>583</v>
      </c>
      <c r="C151" s="1082"/>
      <c r="D151" s="1082">
        <v>0</v>
      </c>
      <c r="E151" s="1082"/>
      <c r="F151" s="1082"/>
      <c r="G151" s="1082">
        <v>872</v>
      </c>
      <c r="H151" s="1082"/>
      <c r="I151" s="1082"/>
      <c r="J151" s="1110">
        <v>872</v>
      </c>
      <c r="K151" s="1084" t="s">
        <v>584</v>
      </c>
      <c r="L151" s="1081">
        <v>4033</v>
      </c>
      <c r="M151" s="1081">
        <v>1209</v>
      </c>
      <c r="N151" s="1085"/>
      <c r="O151" s="1085" t="s">
        <v>697</v>
      </c>
      <c r="P151" s="1094" t="s">
        <v>683</v>
      </c>
      <c r="Q151" s="1087" t="s">
        <v>703</v>
      </c>
      <c r="R151" s="1088">
        <v>165</v>
      </c>
      <c r="S151" s="1088">
        <v>108</v>
      </c>
      <c r="T151" s="1099"/>
      <c r="U151" s="1099"/>
      <c r="V151" s="1090"/>
      <c r="W151" s="1091"/>
      <c r="X151" s="1091"/>
      <c r="Y151" s="1100"/>
    </row>
    <row r="152" spans="1:21" s="1100" customFormat="1" ht="27.75" customHeight="1" thickBot="1" thickTop="1">
      <c r="A152" s="1114"/>
      <c r="B152" s="1115"/>
      <c r="C152" s="1115"/>
      <c r="D152" s="1116">
        <f aca="true" t="shared" si="3" ref="D152:L152">SUM(D125:D151)</f>
        <v>1905</v>
      </c>
      <c r="E152" s="1116">
        <f t="shared" si="3"/>
        <v>1361</v>
      </c>
      <c r="F152" s="1116">
        <f t="shared" si="3"/>
        <v>544</v>
      </c>
      <c r="G152" s="1116">
        <f t="shared" si="3"/>
        <v>89802</v>
      </c>
      <c r="H152" s="1116">
        <f t="shared" si="3"/>
        <v>0</v>
      </c>
      <c r="I152" s="1116">
        <f t="shared" si="3"/>
        <v>8510</v>
      </c>
      <c r="J152" s="1116">
        <f t="shared" si="3"/>
        <v>81292</v>
      </c>
      <c r="K152" s="1116">
        <f t="shared" si="3"/>
        <v>0</v>
      </c>
      <c r="L152" s="1116">
        <f t="shared" si="3"/>
        <v>599106</v>
      </c>
      <c r="M152" s="1116">
        <f>SUM(M125:M151)</f>
        <v>262248</v>
      </c>
      <c r="N152" s="1117"/>
      <c r="O152" s="1117"/>
      <c r="P152" s="1118"/>
      <c r="Q152" s="1119"/>
      <c r="R152" s="1116"/>
      <c r="S152" s="1134"/>
      <c r="U152" s="1122"/>
    </row>
    <row r="153" spans="1:21" s="1100" customFormat="1" ht="27.75" customHeight="1" thickTop="1">
      <c r="A153" s="1136"/>
      <c r="B153" s="1137"/>
      <c r="C153" s="1137"/>
      <c r="D153" s="1091"/>
      <c r="E153" s="1091"/>
      <c r="F153" s="1091"/>
      <c r="G153" s="1091"/>
      <c r="H153" s="1091"/>
      <c r="I153" s="1091"/>
      <c r="J153" s="1091"/>
      <c r="K153" s="1091"/>
      <c r="L153" s="1091"/>
      <c r="M153" s="1091"/>
      <c r="N153" s="1138"/>
      <c r="O153" s="1138"/>
      <c r="P153" s="1139"/>
      <c r="Q153" s="1140"/>
      <c r="R153" s="1091"/>
      <c r="S153" s="1091"/>
      <c r="U153" s="1122"/>
    </row>
    <row r="154" spans="1:21" s="1100" customFormat="1" ht="27.75" customHeight="1">
      <c r="A154" s="1123"/>
      <c r="B154" s="1124"/>
      <c r="C154" s="1124"/>
      <c r="D154" s="1125"/>
      <c r="E154" s="1125"/>
      <c r="F154" s="1125"/>
      <c r="G154" s="1125"/>
      <c r="H154" s="1125"/>
      <c r="I154" s="1125"/>
      <c r="J154" s="1125"/>
      <c r="K154" s="1125"/>
      <c r="L154" s="1125"/>
      <c r="M154" s="1125"/>
      <c r="N154" s="1128"/>
      <c r="O154" s="1128"/>
      <c r="P154" s="1129"/>
      <c r="Q154" s="1130"/>
      <c r="R154" s="1125"/>
      <c r="S154" s="1125"/>
      <c r="T154" s="1121"/>
      <c r="U154" s="1122"/>
    </row>
    <row r="155" spans="1:21" s="1100" customFormat="1" ht="27.75" customHeight="1">
      <c r="A155" s="1123"/>
      <c r="B155" s="1124"/>
      <c r="C155" s="1124"/>
      <c r="D155" s="1125"/>
      <c r="E155" s="1125"/>
      <c r="F155" s="1125"/>
      <c r="G155" s="1125"/>
      <c r="H155" s="1125"/>
      <c r="I155" s="1125"/>
      <c r="J155" s="1125"/>
      <c r="K155" s="1125"/>
      <c r="L155" s="1125"/>
      <c r="M155" s="1125"/>
      <c r="N155" s="1128"/>
      <c r="O155" s="1128"/>
      <c r="P155" s="1129"/>
      <c r="Q155" s="1130"/>
      <c r="R155" s="1125"/>
      <c r="S155" s="1125"/>
      <c r="T155" s="1121"/>
      <c r="U155" s="1122"/>
    </row>
    <row r="156" spans="1:21" s="1100" customFormat="1" ht="27.75" customHeight="1">
      <c r="A156" s="1123"/>
      <c r="B156" s="1124"/>
      <c r="C156" s="1124"/>
      <c r="D156" s="1125"/>
      <c r="E156" s="1125"/>
      <c r="F156" s="1125"/>
      <c r="G156" s="1125"/>
      <c r="H156" s="1125"/>
      <c r="I156" s="1125"/>
      <c r="J156" s="1125"/>
      <c r="K156" s="1125"/>
      <c r="L156" s="1125"/>
      <c r="M156" s="1125"/>
      <c r="N156" s="1128"/>
      <c r="O156" s="1128"/>
      <c r="P156" s="1129"/>
      <c r="Q156" s="1130"/>
      <c r="R156" s="1125"/>
      <c r="S156" s="1125"/>
      <c r="T156" s="1121"/>
      <c r="U156" s="1122"/>
    </row>
    <row r="157" spans="1:20" ht="34.5">
      <c r="A157" s="997" t="s">
        <v>539</v>
      </c>
      <c r="B157" s="998"/>
      <c r="C157" s="998"/>
      <c r="D157" s="999"/>
      <c r="E157" s="1000" t="s">
        <v>540</v>
      </c>
      <c r="F157" s="1001"/>
      <c r="G157" s="1001"/>
      <c r="H157" s="1002"/>
      <c r="I157" s="1002"/>
      <c r="J157" s="1002"/>
      <c r="K157" s="1003"/>
      <c r="L157" s="1002"/>
      <c r="M157" s="1004"/>
      <c r="Q157" s="1008" t="s">
        <v>541</v>
      </c>
      <c r="R157" s="1009"/>
      <c r="S157" s="1010"/>
      <c r="T157" s="1011"/>
    </row>
    <row r="158" spans="1:20" ht="34.5" customHeight="1">
      <c r="A158" s="997" t="s">
        <v>542</v>
      </c>
      <c r="B158" s="998"/>
      <c r="C158" s="1014"/>
      <c r="D158" s="1015"/>
      <c r="E158" s="1016" t="s">
        <v>543</v>
      </c>
      <c r="F158" s="1017"/>
      <c r="G158" s="1018"/>
      <c r="H158" s="1018"/>
      <c r="I158" s="1018"/>
      <c r="J158" s="1018"/>
      <c r="K158" s="1003"/>
      <c r="L158" s="1002"/>
      <c r="M158" s="1004"/>
      <c r="Q158" s="1019" t="s">
        <v>544</v>
      </c>
      <c r="R158" s="1020"/>
      <c r="T158" s="1011"/>
    </row>
    <row r="159" spans="1:20" ht="27.75" thickBot="1">
      <c r="A159" s="1022" t="s">
        <v>704</v>
      </c>
      <c r="B159" s="998"/>
      <c r="C159" s="998"/>
      <c r="D159" s="1015"/>
      <c r="E159" s="1023" t="s">
        <v>705</v>
      </c>
      <c r="F159" s="1001"/>
      <c r="G159" s="1001"/>
      <c r="H159" s="1002"/>
      <c r="I159" s="1002"/>
      <c r="J159" s="1002"/>
      <c r="K159" s="1003"/>
      <c r="L159" s="1002"/>
      <c r="M159" s="1002"/>
      <c r="Q159" s="1024" t="s">
        <v>706</v>
      </c>
      <c r="R159" s="1020"/>
      <c r="T159" s="1011"/>
    </row>
    <row r="160" spans="1:20" ht="27.75" customHeight="1" thickTop="1">
      <c r="A160" s="1025"/>
      <c r="B160" s="1026"/>
      <c r="C160" s="1026"/>
      <c r="D160" s="1027" t="s">
        <v>33</v>
      </c>
      <c r="E160" s="1028" t="s">
        <v>548</v>
      </c>
      <c r="F160" s="1028"/>
      <c r="G160" s="1029" t="s">
        <v>549</v>
      </c>
      <c r="H160" s="1248" t="s">
        <v>53</v>
      </c>
      <c r="I160" s="1249"/>
      <c r="J160" s="1248" t="s">
        <v>550</v>
      </c>
      <c r="K160" s="1250"/>
      <c r="L160" s="1030"/>
      <c r="M160" s="1030"/>
      <c r="N160" s="1031"/>
      <c r="O160" s="1032"/>
      <c r="P160" s="1033"/>
      <c r="Q160" s="1034"/>
      <c r="R160" s="1035"/>
      <c r="S160" s="1036"/>
      <c r="T160" s="1011"/>
    </row>
    <row r="161" spans="1:20" ht="21" customHeight="1">
      <c r="A161" s="1037"/>
      <c r="B161" s="1038"/>
      <c r="C161" s="1039"/>
      <c r="D161" s="1040" t="s">
        <v>551</v>
      </c>
      <c r="E161" s="1251" t="s">
        <v>26</v>
      </c>
      <c r="F161" s="1251"/>
      <c r="G161" s="1041" t="s">
        <v>552</v>
      </c>
      <c r="H161" s="1252" t="s">
        <v>553</v>
      </c>
      <c r="I161" s="1253"/>
      <c r="J161" s="1254" t="s">
        <v>554</v>
      </c>
      <c r="K161" s="1255"/>
      <c r="L161" s="1042" t="s">
        <v>555</v>
      </c>
      <c r="M161" s="1042" t="s">
        <v>555</v>
      </c>
      <c r="N161" s="1043"/>
      <c r="O161" s="1044"/>
      <c r="P161" s="1045"/>
      <c r="Q161" s="1046" t="s">
        <v>556</v>
      </c>
      <c r="R161" s="1047"/>
      <c r="S161" s="1048"/>
      <c r="T161" s="1011"/>
    </row>
    <row r="162" spans="1:20" ht="21" customHeight="1">
      <c r="A162" s="1049" t="s">
        <v>557</v>
      </c>
      <c r="B162" s="1050" t="s">
        <v>558</v>
      </c>
      <c r="C162" s="1051" t="s">
        <v>559</v>
      </c>
      <c r="D162" s="1052" t="s">
        <v>25</v>
      </c>
      <c r="E162" s="1053" t="s">
        <v>15</v>
      </c>
      <c r="F162" s="1053" t="s">
        <v>16</v>
      </c>
      <c r="G162" s="1054" t="s">
        <v>119</v>
      </c>
      <c r="H162" s="1055" t="s">
        <v>57</v>
      </c>
      <c r="I162" s="1056" t="s">
        <v>37</v>
      </c>
      <c r="J162" s="1057" t="s">
        <v>560</v>
      </c>
      <c r="K162" s="1058" t="s">
        <v>561</v>
      </c>
      <c r="L162" s="1042" t="s">
        <v>562</v>
      </c>
      <c r="M162" s="1059" t="s">
        <v>563</v>
      </c>
      <c r="N162" s="1060" t="s">
        <v>564</v>
      </c>
      <c r="O162" s="1061" t="s">
        <v>565</v>
      </c>
      <c r="P162" s="1062" t="s">
        <v>566</v>
      </c>
      <c r="Q162" s="1063"/>
      <c r="R162" s="1064" t="s">
        <v>388</v>
      </c>
      <c r="S162" s="1065" t="s">
        <v>567</v>
      </c>
      <c r="T162" s="1011"/>
    </row>
    <row r="163" spans="1:20" ht="22.5" customHeight="1" thickBot="1">
      <c r="A163" s="1066"/>
      <c r="B163" s="1067" t="s">
        <v>568</v>
      </c>
      <c r="C163" s="1067" t="s">
        <v>569</v>
      </c>
      <c r="D163" s="1067" t="s">
        <v>26</v>
      </c>
      <c r="E163" s="1068" t="s">
        <v>570</v>
      </c>
      <c r="F163" s="1069" t="s">
        <v>24</v>
      </c>
      <c r="G163" s="1067" t="s">
        <v>571</v>
      </c>
      <c r="H163" s="1070"/>
      <c r="I163" s="1071"/>
      <c r="J163" s="1072"/>
      <c r="K163" s="1071"/>
      <c r="L163" s="1073"/>
      <c r="M163" s="1072"/>
      <c r="N163" s="1074" t="s">
        <v>572</v>
      </c>
      <c r="O163" s="1075" t="s">
        <v>24</v>
      </c>
      <c r="P163" s="1076" t="s">
        <v>573</v>
      </c>
      <c r="Q163" s="1068" t="s">
        <v>574</v>
      </c>
      <c r="R163" s="1069" t="s">
        <v>83</v>
      </c>
      <c r="S163" s="1077"/>
      <c r="T163" s="1011"/>
    </row>
    <row r="164" spans="1:25" s="1089" customFormat="1" ht="27.75" customHeight="1" thickTop="1">
      <c r="A164" s="1078"/>
      <c r="B164" s="1079" t="s">
        <v>583</v>
      </c>
      <c r="C164" s="1079"/>
      <c r="D164" s="1081">
        <v>0</v>
      </c>
      <c r="E164" s="1096"/>
      <c r="F164" s="1083"/>
      <c r="G164" s="1082">
        <v>838</v>
      </c>
      <c r="H164" s="1083"/>
      <c r="I164" s="1083">
        <v>11</v>
      </c>
      <c r="J164" s="1082">
        <v>827</v>
      </c>
      <c r="K164" s="1084" t="s">
        <v>584</v>
      </c>
      <c r="L164" s="1081">
        <v>7087</v>
      </c>
      <c r="M164" s="1081">
        <v>2126</v>
      </c>
      <c r="N164" s="1085"/>
      <c r="O164" s="1085" t="s">
        <v>697</v>
      </c>
      <c r="P164" s="1094" t="s">
        <v>596</v>
      </c>
      <c r="Q164" s="1087" t="s">
        <v>707</v>
      </c>
      <c r="R164" s="1088">
        <v>167</v>
      </c>
      <c r="S164" s="1088">
        <v>109</v>
      </c>
      <c r="T164" s="1103"/>
      <c r="U164" s="1093"/>
      <c r="V164" s="1095"/>
      <c r="W164" s="1132"/>
      <c r="X164" s="1092"/>
      <c r="Y164" s="1100"/>
    </row>
    <row r="165" spans="1:25" s="1089" customFormat="1" ht="27.75" customHeight="1">
      <c r="A165" s="1078"/>
      <c r="B165" s="1079" t="s">
        <v>578</v>
      </c>
      <c r="C165" s="1082"/>
      <c r="D165" s="1082">
        <v>85</v>
      </c>
      <c r="E165" s="1082">
        <v>45</v>
      </c>
      <c r="F165" s="1082">
        <v>40</v>
      </c>
      <c r="G165" s="1082">
        <v>2295</v>
      </c>
      <c r="H165" s="1082"/>
      <c r="I165" s="1082">
        <v>819</v>
      </c>
      <c r="J165" s="1110">
        <v>1476</v>
      </c>
      <c r="K165" s="1084" t="s">
        <v>230</v>
      </c>
      <c r="L165" s="1081">
        <v>9807</v>
      </c>
      <c r="M165" s="1081">
        <v>2942</v>
      </c>
      <c r="N165" s="1085"/>
      <c r="O165" s="1085" t="s">
        <v>708</v>
      </c>
      <c r="P165" s="1094" t="s">
        <v>579</v>
      </c>
      <c r="Q165" s="1087" t="s">
        <v>580</v>
      </c>
      <c r="R165" s="1088">
        <v>168</v>
      </c>
      <c r="S165" s="1088">
        <v>110</v>
      </c>
      <c r="T165" s="1103"/>
      <c r="U165" s="1093"/>
      <c r="V165" s="1095"/>
      <c r="W165" s="1132"/>
      <c r="X165" s="1092"/>
      <c r="Y165" s="1100"/>
    </row>
    <row r="166" spans="1:25" s="1089" customFormat="1" ht="27.75" customHeight="1">
      <c r="A166" s="1078"/>
      <c r="B166" s="1079" t="s">
        <v>578</v>
      </c>
      <c r="C166" s="1082"/>
      <c r="D166" s="1082">
        <v>450</v>
      </c>
      <c r="E166" s="1082">
        <v>365</v>
      </c>
      <c r="F166" s="1082">
        <v>85</v>
      </c>
      <c r="G166" s="1082">
        <v>1761</v>
      </c>
      <c r="H166" s="1082"/>
      <c r="I166" s="1082">
        <v>682</v>
      </c>
      <c r="J166" s="1110">
        <v>1079</v>
      </c>
      <c r="K166" s="1084" t="s">
        <v>230</v>
      </c>
      <c r="L166" s="1081">
        <v>5753</v>
      </c>
      <c r="M166" s="1081">
        <v>4131</v>
      </c>
      <c r="N166" s="1085"/>
      <c r="O166" s="1085" t="s">
        <v>708</v>
      </c>
      <c r="P166" s="1094" t="s">
        <v>461</v>
      </c>
      <c r="Q166" s="1087" t="s">
        <v>581</v>
      </c>
      <c r="R166" s="1088">
        <v>169</v>
      </c>
      <c r="S166" s="1088">
        <v>111</v>
      </c>
      <c r="T166" s="1103"/>
      <c r="U166" s="1093"/>
      <c r="V166" s="1095"/>
      <c r="W166" s="1132"/>
      <c r="X166" s="1092"/>
      <c r="Y166" s="1100"/>
    </row>
    <row r="167" spans="1:25" s="1089" customFormat="1" ht="27.75" customHeight="1">
      <c r="A167" s="1078"/>
      <c r="B167" s="1079" t="s">
        <v>595</v>
      </c>
      <c r="C167" s="1082"/>
      <c r="D167" s="1082">
        <v>0</v>
      </c>
      <c r="E167" s="1082"/>
      <c r="F167" s="1082"/>
      <c r="G167" s="1082">
        <v>0</v>
      </c>
      <c r="H167" s="1082"/>
      <c r="I167" s="1082"/>
      <c r="J167" s="1110"/>
      <c r="K167" s="1084" t="s">
        <v>589</v>
      </c>
      <c r="L167" s="1081">
        <v>26574</v>
      </c>
      <c r="M167" s="1081">
        <v>16450</v>
      </c>
      <c r="N167" s="1085"/>
      <c r="O167" s="1085" t="s">
        <v>709</v>
      </c>
      <c r="P167" s="1094" t="s">
        <v>593</v>
      </c>
      <c r="Q167" s="1087" t="s">
        <v>710</v>
      </c>
      <c r="R167" s="1088">
        <v>170</v>
      </c>
      <c r="S167" s="1088">
        <v>112</v>
      </c>
      <c r="T167" s="1103"/>
      <c r="U167" s="1093"/>
      <c r="V167" s="1095"/>
      <c r="W167" s="1132"/>
      <c r="X167" s="1092"/>
      <c r="Y167" s="1100"/>
    </row>
    <row r="168" spans="1:25" s="1089" customFormat="1" ht="27.75" customHeight="1">
      <c r="A168" s="1078"/>
      <c r="B168" s="1079" t="s">
        <v>575</v>
      </c>
      <c r="C168" s="1082"/>
      <c r="D168" s="1082">
        <v>0</v>
      </c>
      <c r="E168" s="1082"/>
      <c r="F168" s="1082"/>
      <c r="G168" s="1082">
        <v>916</v>
      </c>
      <c r="H168" s="1082"/>
      <c r="I168" s="1082"/>
      <c r="J168" s="1110">
        <v>916</v>
      </c>
      <c r="K168" s="1084" t="s">
        <v>109</v>
      </c>
      <c r="L168" s="1081">
        <v>60067</v>
      </c>
      <c r="M168" s="1081">
        <v>18543</v>
      </c>
      <c r="N168" s="1085"/>
      <c r="O168" s="1085" t="s">
        <v>708</v>
      </c>
      <c r="P168" s="1094" t="s">
        <v>596</v>
      </c>
      <c r="Q168" s="1141" t="s">
        <v>711</v>
      </c>
      <c r="R168" s="1088">
        <v>171</v>
      </c>
      <c r="S168" s="1088">
        <v>113</v>
      </c>
      <c r="T168" s="1103"/>
      <c r="U168" s="1093"/>
      <c r="V168" s="1095"/>
      <c r="W168" s="1132"/>
      <c r="X168" s="1092"/>
      <c r="Y168" s="1100"/>
    </row>
    <row r="169" spans="1:25" s="1089" customFormat="1" ht="27.75" customHeight="1">
      <c r="A169" s="1078"/>
      <c r="B169" s="1079" t="s">
        <v>578</v>
      </c>
      <c r="C169" s="1082"/>
      <c r="D169" s="1082">
        <v>200</v>
      </c>
      <c r="E169" s="1082">
        <v>200</v>
      </c>
      <c r="F169" s="1082"/>
      <c r="G169" s="1082">
        <v>502</v>
      </c>
      <c r="H169" s="1082"/>
      <c r="I169" s="1082">
        <v>502</v>
      </c>
      <c r="J169" s="1110"/>
      <c r="K169" s="1084" t="s">
        <v>230</v>
      </c>
      <c r="L169" s="1081">
        <v>5753</v>
      </c>
      <c r="M169" s="1081">
        <v>4131</v>
      </c>
      <c r="N169" s="1085"/>
      <c r="O169" s="1085" t="s">
        <v>712</v>
      </c>
      <c r="P169" s="1094" t="s">
        <v>461</v>
      </c>
      <c r="Q169" s="1141" t="s">
        <v>581</v>
      </c>
      <c r="R169" s="1088">
        <v>173</v>
      </c>
      <c r="S169" s="1088">
        <v>114</v>
      </c>
      <c r="T169" s="1103"/>
      <c r="U169" s="1093"/>
      <c r="V169" s="1095"/>
      <c r="W169" s="1132"/>
      <c r="X169" s="1092"/>
      <c r="Y169" s="1100"/>
    </row>
    <row r="170" spans="1:82" s="1089" customFormat="1" ht="27.75" customHeight="1" thickBot="1">
      <c r="A170" s="1078"/>
      <c r="B170" s="1079" t="s">
        <v>578</v>
      </c>
      <c r="C170" s="1082"/>
      <c r="D170" s="1082">
        <v>125</v>
      </c>
      <c r="E170" s="1082">
        <v>45</v>
      </c>
      <c r="F170" s="1082">
        <v>80</v>
      </c>
      <c r="G170" s="1082">
        <v>2156</v>
      </c>
      <c r="H170" s="1082"/>
      <c r="I170" s="1083">
        <v>881</v>
      </c>
      <c r="J170" s="1110">
        <v>1275</v>
      </c>
      <c r="K170" s="1084" t="s">
        <v>230</v>
      </c>
      <c r="L170" s="1081">
        <v>9807</v>
      </c>
      <c r="M170" s="1081">
        <v>2942</v>
      </c>
      <c r="N170" s="1085"/>
      <c r="O170" s="1085" t="s">
        <v>712</v>
      </c>
      <c r="P170" s="1094" t="s">
        <v>579</v>
      </c>
      <c r="Q170" s="1141" t="s">
        <v>580</v>
      </c>
      <c r="R170" s="1088">
        <v>174</v>
      </c>
      <c r="S170" s="1088">
        <v>115</v>
      </c>
      <c r="T170" s="1103"/>
      <c r="U170" s="1093"/>
      <c r="V170" s="1095"/>
      <c r="W170" s="1132"/>
      <c r="X170" s="1092"/>
      <c r="Y170" s="1100"/>
      <c r="AA170" s="1100"/>
      <c r="AB170" s="1100"/>
      <c r="AC170" s="1100"/>
      <c r="AD170" s="1100"/>
      <c r="AE170" s="1100"/>
      <c r="AF170" s="1100"/>
      <c r="AG170" s="1100"/>
      <c r="AH170" s="1100"/>
      <c r="AI170" s="1100"/>
      <c r="AJ170" s="1100"/>
      <c r="AK170" s="1100"/>
      <c r="AL170" s="1100"/>
      <c r="AM170" s="1100"/>
      <c r="AN170" s="1100"/>
      <c r="AO170" s="1100"/>
      <c r="AP170" s="1100"/>
      <c r="AQ170" s="1100"/>
      <c r="AR170" s="1100"/>
      <c r="AS170" s="1100"/>
      <c r="AT170" s="1100"/>
      <c r="AU170" s="1100"/>
      <c r="AV170" s="1100"/>
      <c r="AW170" s="1100"/>
      <c r="AX170" s="1100"/>
      <c r="AY170" s="1100"/>
      <c r="AZ170" s="1100"/>
      <c r="BA170" s="1100"/>
      <c r="BB170" s="1100"/>
      <c r="BC170" s="1100"/>
      <c r="BD170" s="1100"/>
      <c r="BE170" s="1100"/>
      <c r="BF170" s="1100"/>
      <c r="BG170" s="1100"/>
      <c r="BH170" s="1100"/>
      <c r="BI170" s="1100"/>
      <c r="BJ170" s="1100"/>
      <c r="BK170" s="1100"/>
      <c r="BL170" s="1100"/>
      <c r="BM170" s="1100"/>
      <c r="BN170" s="1100"/>
      <c r="BO170" s="1100"/>
      <c r="BP170" s="1100"/>
      <c r="BQ170" s="1100"/>
      <c r="BR170" s="1100"/>
      <c r="BS170" s="1100"/>
      <c r="BT170" s="1100"/>
      <c r="BU170" s="1100"/>
      <c r="BV170" s="1100"/>
      <c r="BW170" s="1100"/>
      <c r="BX170" s="1100"/>
      <c r="BY170" s="1100"/>
      <c r="BZ170" s="1100"/>
      <c r="CA170" s="1100"/>
      <c r="CB170" s="1100"/>
      <c r="CC170" s="1100"/>
      <c r="CD170" s="1100"/>
    </row>
    <row r="171" spans="1:82" s="1150" customFormat="1" ht="27.75" customHeight="1" thickBot="1">
      <c r="A171" s="1142"/>
      <c r="B171" s="1143"/>
      <c r="C171" s="1144"/>
      <c r="D171" s="1145">
        <f aca="true" t="shared" si="4" ref="D171:M171">SUM(D164:D170)</f>
        <v>860</v>
      </c>
      <c r="E171" s="1145">
        <f t="shared" si="4"/>
        <v>655</v>
      </c>
      <c r="F171" s="1145">
        <f t="shared" si="4"/>
        <v>205</v>
      </c>
      <c r="G171" s="1145">
        <f t="shared" si="4"/>
        <v>8468</v>
      </c>
      <c r="H171" s="1145">
        <f t="shared" si="4"/>
        <v>0</v>
      </c>
      <c r="I171" s="1145">
        <f t="shared" si="4"/>
        <v>2895</v>
      </c>
      <c r="J171" s="1145">
        <f t="shared" si="4"/>
        <v>5573</v>
      </c>
      <c r="K171" s="1145">
        <f t="shared" si="4"/>
        <v>0</v>
      </c>
      <c r="L171" s="1145">
        <f t="shared" si="4"/>
        <v>124848</v>
      </c>
      <c r="M171" s="1145">
        <f t="shared" si="4"/>
        <v>51265</v>
      </c>
      <c r="N171" s="1146"/>
      <c r="O171" s="1146"/>
      <c r="P171" s="1147"/>
      <c r="Q171" s="1148"/>
      <c r="R171" s="1145"/>
      <c r="S171" s="1145"/>
      <c r="T171" s="1149"/>
      <c r="U171" s="1095"/>
      <c r="V171" s="1095"/>
      <c r="W171" s="1132"/>
      <c r="X171" s="1092"/>
      <c r="Y171" s="1100"/>
      <c r="Z171" s="1100"/>
      <c r="AA171" s="1100"/>
      <c r="AB171" s="1100"/>
      <c r="AC171" s="1100"/>
      <c r="AD171" s="1100"/>
      <c r="AE171" s="1100"/>
      <c r="AF171" s="1100"/>
      <c r="AG171" s="1100"/>
      <c r="AH171" s="1100"/>
      <c r="AI171" s="1100"/>
      <c r="AJ171" s="1100"/>
      <c r="AK171" s="1100"/>
      <c r="AL171" s="1100"/>
      <c r="AM171" s="1100"/>
      <c r="AN171" s="1100"/>
      <c r="AO171" s="1100"/>
      <c r="AP171" s="1100"/>
      <c r="AQ171" s="1100"/>
      <c r="AR171" s="1100"/>
      <c r="AS171" s="1100"/>
      <c r="AT171" s="1100"/>
      <c r="AU171" s="1100"/>
      <c r="AV171" s="1100"/>
      <c r="AW171" s="1100"/>
      <c r="AX171" s="1100"/>
      <c r="AY171" s="1100"/>
      <c r="AZ171" s="1100"/>
      <c r="BA171" s="1100"/>
      <c r="BB171" s="1100"/>
      <c r="BC171" s="1100"/>
      <c r="BD171" s="1100"/>
      <c r="BE171" s="1100"/>
      <c r="BF171" s="1100"/>
      <c r="BG171" s="1100"/>
      <c r="BH171" s="1100"/>
      <c r="BI171" s="1100"/>
      <c r="BJ171" s="1100"/>
      <c r="BK171" s="1100"/>
      <c r="BL171" s="1100"/>
      <c r="BM171" s="1100"/>
      <c r="BN171" s="1100"/>
      <c r="BO171" s="1100"/>
      <c r="BP171" s="1100"/>
      <c r="BQ171" s="1100"/>
      <c r="BR171" s="1100"/>
      <c r="BS171" s="1100"/>
      <c r="BT171" s="1100"/>
      <c r="BU171" s="1100"/>
      <c r="BV171" s="1100"/>
      <c r="BW171" s="1100"/>
      <c r="BX171" s="1100"/>
      <c r="BY171" s="1100"/>
      <c r="BZ171" s="1100"/>
      <c r="CA171" s="1100"/>
      <c r="CB171" s="1100"/>
      <c r="CC171" s="1100"/>
      <c r="CD171" s="1100"/>
    </row>
    <row r="172" spans="1:82" s="1160" customFormat="1" ht="27.75" customHeight="1">
      <c r="A172" s="1151"/>
      <c r="B172" s="1152"/>
      <c r="C172" s="1151"/>
      <c r="D172" s="1151"/>
      <c r="E172" s="1151"/>
      <c r="F172" s="1151"/>
      <c r="G172" s="1151"/>
      <c r="H172" s="1151"/>
      <c r="I172" s="1151"/>
      <c r="J172" s="1153"/>
      <c r="K172" s="1154"/>
      <c r="L172" s="1155"/>
      <c r="M172" s="1155"/>
      <c r="N172" s="1156"/>
      <c r="O172" s="1156"/>
      <c r="P172" s="1157"/>
      <c r="Q172" s="1158"/>
      <c r="R172" s="1155"/>
      <c r="S172" s="1155"/>
      <c r="T172" s="1159"/>
      <c r="U172" s="1095"/>
      <c r="V172" s="1095"/>
      <c r="W172" s="1132"/>
      <c r="X172" s="1092"/>
      <c r="Y172" s="1100"/>
      <c r="Z172" s="1100"/>
      <c r="AA172" s="1100"/>
      <c r="AB172" s="1100"/>
      <c r="AC172" s="1100"/>
      <c r="AD172" s="1100"/>
      <c r="AE172" s="1100"/>
      <c r="AF172" s="1100"/>
      <c r="AG172" s="1100"/>
      <c r="AH172" s="1100"/>
      <c r="AI172" s="1100"/>
      <c r="AJ172" s="1100"/>
      <c r="AK172" s="1100"/>
      <c r="AL172" s="1100"/>
      <c r="AM172" s="1100"/>
      <c r="AN172" s="1100"/>
      <c r="AO172" s="1100"/>
      <c r="AP172" s="1100"/>
      <c r="AQ172" s="1100"/>
      <c r="AR172" s="1100"/>
      <c r="AS172" s="1100"/>
      <c r="AT172" s="1100"/>
      <c r="AU172" s="1100"/>
      <c r="AV172" s="1100"/>
      <c r="AW172" s="1100"/>
      <c r="AX172" s="1100"/>
      <c r="AY172" s="1100"/>
      <c r="AZ172" s="1100"/>
      <c r="BA172" s="1100"/>
      <c r="BB172" s="1100"/>
      <c r="BC172" s="1100"/>
      <c r="BD172" s="1100"/>
      <c r="BE172" s="1100"/>
      <c r="BF172" s="1100"/>
      <c r="BG172" s="1100"/>
      <c r="BH172" s="1100"/>
      <c r="BI172" s="1100"/>
      <c r="BJ172" s="1100"/>
      <c r="BK172" s="1100"/>
      <c r="BL172" s="1100"/>
      <c r="BM172" s="1100"/>
      <c r="BN172" s="1100"/>
      <c r="BO172" s="1100"/>
      <c r="BP172" s="1100"/>
      <c r="BQ172" s="1100"/>
      <c r="BR172" s="1100"/>
      <c r="BS172" s="1100"/>
      <c r="BT172" s="1100"/>
      <c r="BU172" s="1100"/>
      <c r="BV172" s="1100"/>
      <c r="BW172" s="1100"/>
      <c r="BX172" s="1100"/>
      <c r="BY172" s="1100"/>
      <c r="BZ172" s="1100"/>
      <c r="CA172" s="1100"/>
      <c r="CB172" s="1100"/>
      <c r="CC172" s="1100"/>
      <c r="CD172" s="1100"/>
    </row>
    <row r="173" spans="1:24" s="1100" customFormat="1" ht="27.75" customHeight="1">
      <c r="A173" s="1123"/>
      <c r="B173" s="1124"/>
      <c r="C173" s="1123"/>
      <c r="D173" s="1123"/>
      <c r="E173" s="1123"/>
      <c r="F173" s="1123"/>
      <c r="G173" s="1123"/>
      <c r="H173" s="1123"/>
      <c r="I173" s="1123"/>
      <c r="J173" s="1126"/>
      <c r="K173" s="1127"/>
      <c r="L173" s="1125"/>
      <c r="M173" s="1125"/>
      <c r="N173" s="1128"/>
      <c r="O173" s="1128"/>
      <c r="P173" s="1129"/>
      <c r="Q173" s="1161"/>
      <c r="R173" s="1125"/>
      <c r="S173" s="1125"/>
      <c r="T173" s="1159"/>
      <c r="U173" s="1095"/>
      <c r="V173" s="1095"/>
      <c r="W173" s="1132"/>
      <c r="X173" s="1092"/>
    </row>
    <row r="174" spans="1:24" s="1100" customFormat="1" ht="27.75" customHeight="1">
      <c r="A174" s="1123"/>
      <c r="B174" s="1124"/>
      <c r="C174" s="1123"/>
      <c r="D174" s="1123"/>
      <c r="E174" s="1123"/>
      <c r="F174" s="1123"/>
      <c r="G174" s="1123"/>
      <c r="H174" s="1123"/>
      <c r="I174" s="1123"/>
      <c r="J174" s="1126"/>
      <c r="K174" s="1127"/>
      <c r="L174" s="1125"/>
      <c r="M174" s="1125"/>
      <c r="N174" s="1128"/>
      <c r="O174" s="1128"/>
      <c r="P174" s="1129"/>
      <c r="Q174" s="1161"/>
      <c r="R174" s="1125"/>
      <c r="S174" s="1125"/>
      <c r="T174" s="1159"/>
      <c r="U174" s="1095"/>
      <c r="V174" s="1095"/>
      <c r="W174" s="1132"/>
      <c r="X174" s="1092"/>
    </row>
    <row r="175" spans="1:24" s="1100" customFormat="1" ht="27.75" customHeight="1">
      <c r="A175" s="1123"/>
      <c r="B175" s="1124"/>
      <c r="C175" s="1123"/>
      <c r="D175" s="1123"/>
      <c r="E175" s="1123"/>
      <c r="F175" s="1123"/>
      <c r="G175" s="1123"/>
      <c r="H175" s="1123"/>
      <c r="I175" s="1123"/>
      <c r="J175" s="1126"/>
      <c r="K175" s="1127"/>
      <c r="L175" s="1125"/>
      <c r="M175" s="1125"/>
      <c r="N175" s="1128"/>
      <c r="O175" s="1128"/>
      <c r="P175" s="1129"/>
      <c r="Q175" s="1161"/>
      <c r="R175" s="1125"/>
      <c r="S175" s="1125"/>
      <c r="T175" s="1159"/>
      <c r="U175" s="1095"/>
      <c r="V175" s="1095"/>
      <c r="W175" s="1132"/>
      <c r="X175" s="1092"/>
    </row>
    <row r="176" spans="1:24" s="1100" customFormat="1" ht="27.75" customHeight="1">
      <c r="A176" s="1123"/>
      <c r="B176" s="1124"/>
      <c r="C176" s="1123"/>
      <c r="D176" s="1123"/>
      <c r="E176" s="1123"/>
      <c r="F176" s="1123"/>
      <c r="G176" s="1123"/>
      <c r="H176" s="1123"/>
      <c r="I176" s="1123"/>
      <c r="J176" s="1126"/>
      <c r="K176" s="1127"/>
      <c r="L176" s="1125"/>
      <c r="M176" s="1125"/>
      <c r="N176" s="1128"/>
      <c r="O176" s="1128"/>
      <c r="P176" s="1129"/>
      <c r="Q176" s="1161"/>
      <c r="R176" s="1125"/>
      <c r="S176" s="1125"/>
      <c r="T176" s="1159"/>
      <c r="U176" s="1095"/>
      <c r="V176" s="1095"/>
      <c r="W176" s="1132"/>
      <c r="X176" s="1092"/>
    </row>
    <row r="177" spans="1:24" s="1100" customFormat="1" ht="27.75" customHeight="1">
      <c r="A177" s="1123"/>
      <c r="B177" s="1124"/>
      <c r="C177" s="1123"/>
      <c r="D177" s="1123"/>
      <c r="E177" s="1123"/>
      <c r="F177" s="1123"/>
      <c r="G177" s="1123"/>
      <c r="H177" s="1123"/>
      <c r="I177" s="1123"/>
      <c r="J177" s="1126"/>
      <c r="K177" s="1127"/>
      <c r="L177" s="1125"/>
      <c r="M177" s="1125"/>
      <c r="N177" s="1128"/>
      <c r="O177" s="1128"/>
      <c r="P177" s="1129"/>
      <c r="Q177" s="1161"/>
      <c r="R177" s="1125"/>
      <c r="S177" s="1125"/>
      <c r="T177" s="1159"/>
      <c r="U177" s="1095"/>
      <c r="V177" s="1095"/>
      <c r="W177" s="1132"/>
      <c r="X177" s="1092"/>
    </row>
    <row r="178" spans="1:19" s="1162" customFormat="1" ht="34.5">
      <c r="A178" s="997" t="s">
        <v>539</v>
      </c>
      <c r="B178" s="998"/>
      <c r="C178" s="998"/>
      <c r="D178" s="999"/>
      <c r="E178" s="1000" t="s">
        <v>540</v>
      </c>
      <c r="F178" s="1001"/>
      <c r="G178" s="1001"/>
      <c r="H178" s="1002"/>
      <c r="I178" s="1002"/>
      <c r="J178" s="1002"/>
      <c r="K178" s="1003"/>
      <c r="L178" s="1002"/>
      <c r="M178" s="1004"/>
      <c r="N178" s="1005"/>
      <c r="O178" s="1006"/>
      <c r="P178" s="1007"/>
      <c r="Q178" s="1008" t="s">
        <v>541</v>
      </c>
      <c r="R178" s="1009"/>
      <c r="S178" s="1010"/>
    </row>
    <row r="179" spans="1:19" s="1162" customFormat="1" ht="33">
      <c r="A179" s="997" t="s">
        <v>542</v>
      </c>
      <c r="B179" s="998"/>
      <c r="C179" s="1014"/>
      <c r="D179" s="1015"/>
      <c r="E179" s="1016" t="s">
        <v>713</v>
      </c>
      <c r="F179" s="1017"/>
      <c r="G179" s="1018"/>
      <c r="H179" s="1018"/>
      <c r="I179" s="1018"/>
      <c r="J179" s="1018"/>
      <c r="K179" s="1003"/>
      <c r="L179" s="1002"/>
      <c r="M179" s="1004"/>
      <c r="N179" s="1005"/>
      <c r="O179" s="1006"/>
      <c r="P179" s="1007"/>
      <c r="Q179" s="1019" t="s">
        <v>544</v>
      </c>
      <c r="R179" s="1020"/>
      <c r="S179" s="1021"/>
    </row>
    <row r="180" spans="1:19" s="1162" customFormat="1" ht="27.75" thickBot="1">
      <c r="A180" s="1022" t="s">
        <v>714</v>
      </c>
      <c r="B180" s="998"/>
      <c r="C180" s="998"/>
      <c r="D180" s="1015"/>
      <c r="E180" s="1023" t="s">
        <v>715</v>
      </c>
      <c r="F180" s="1001"/>
      <c r="G180" s="1001"/>
      <c r="H180" s="1002"/>
      <c r="I180" s="1002"/>
      <c r="J180" s="1002"/>
      <c r="K180" s="1003"/>
      <c r="L180" s="1002"/>
      <c r="M180" s="1002"/>
      <c r="N180" s="1005"/>
      <c r="O180" s="1006"/>
      <c r="P180" s="1007"/>
      <c r="Q180" s="1024" t="s">
        <v>716</v>
      </c>
      <c r="R180" s="1020"/>
      <c r="S180" s="1021"/>
    </row>
    <row r="181" spans="1:19" s="1162" customFormat="1" ht="26.25" thickTop="1">
      <c r="A181" s="1025"/>
      <c r="B181" s="1026"/>
      <c r="C181" s="1026"/>
      <c r="D181" s="1027" t="s">
        <v>33</v>
      </c>
      <c r="E181" s="1028" t="s">
        <v>548</v>
      </c>
      <c r="F181" s="1028"/>
      <c r="G181" s="1029" t="s">
        <v>549</v>
      </c>
      <c r="H181" s="1248" t="s">
        <v>53</v>
      </c>
      <c r="I181" s="1249"/>
      <c r="J181" s="1248" t="s">
        <v>550</v>
      </c>
      <c r="K181" s="1250"/>
      <c r="L181" s="1030"/>
      <c r="M181" s="1030"/>
      <c r="N181" s="1031"/>
      <c r="O181" s="1032"/>
      <c r="P181" s="1033"/>
      <c r="Q181" s="1034"/>
      <c r="R181" s="1035"/>
      <c r="S181" s="1036"/>
    </row>
    <row r="182" spans="1:19" s="1162" customFormat="1" ht="27">
      <c r="A182" s="1037"/>
      <c r="B182" s="1038"/>
      <c r="C182" s="1039"/>
      <c r="D182" s="1040" t="s">
        <v>551</v>
      </c>
      <c r="E182" s="1251" t="s">
        <v>26</v>
      </c>
      <c r="F182" s="1251"/>
      <c r="G182" s="1041" t="s">
        <v>552</v>
      </c>
      <c r="H182" s="1252" t="s">
        <v>553</v>
      </c>
      <c r="I182" s="1253"/>
      <c r="J182" s="1254" t="s">
        <v>554</v>
      </c>
      <c r="K182" s="1255"/>
      <c r="L182" s="1042" t="s">
        <v>555</v>
      </c>
      <c r="M182" s="1042" t="s">
        <v>555</v>
      </c>
      <c r="N182" s="1043"/>
      <c r="O182" s="1044"/>
      <c r="P182" s="1045"/>
      <c r="Q182" s="1046" t="s">
        <v>556</v>
      </c>
      <c r="R182" s="1047"/>
      <c r="S182" s="1048"/>
    </row>
    <row r="183" spans="1:19" s="1162" customFormat="1" ht="25.5">
      <c r="A183" s="1049" t="s">
        <v>557</v>
      </c>
      <c r="B183" s="1050" t="s">
        <v>558</v>
      </c>
      <c r="C183" s="1051" t="s">
        <v>559</v>
      </c>
      <c r="D183" s="1052" t="s">
        <v>25</v>
      </c>
      <c r="E183" s="1053" t="s">
        <v>15</v>
      </c>
      <c r="F183" s="1053" t="s">
        <v>16</v>
      </c>
      <c r="G183" s="1054" t="s">
        <v>119</v>
      </c>
      <c r="H183" s="1055" t="s">
        <v>57</v>
      </c>
      <c r="I183" s="1056" t="s">
        <v>37</v>
      </c>
      <c r="J183" s="1057" t="s">
        <v>560</v>
      </c>
      <c r="K183" s="1058" t="s">
        <v>561</v>
      </c>
      <c r="L183" s="1042" t="s">
        <v>562</v>
      </c>
      <c r="M183" s="1059" t="s">
        <v>563</v>
      </c>
      <c r="N183" s="1060" t="s">
        <v>564</v>
      </c>
      <c r="O183" s="1061" t="s">
        <v>565</v>
      </c>
      <c r="P183" s="1062" t="s">
        <v>566</v>
      </c>
      <c r="Q183" s="1063"/>
      <c r="R183" s="1064" t="s">
        <v>388</v>
      </c>
      <c r="S183" s="1065" t="s">
        <v>567</v>
      </c>
    </row>
    <row r="184" spans="1:19" s="1162" customFormat="1" ht="23.25" thickBot="1">
      <c r="A184" s="1066"/>
      <c r="B184" s="1067" t="s">
        <v>568</v>
      </c>
      <c r="C184" s="1067" t="s">
        <v>569</v>
      </c>
      <c r="D184" s="1067" t="s">
        <v>26</v>
      </c>
      <c r="E184" s="1068" t="s">
        <v>570</v>
      </c>
      <c r="F184" s="1069" t="s">
        <v>24</v>
      </c>
      <c r="G184" s="1067" t="s">
        <v>571</v>
      </c>
      <c r="H184" s="1070"/>
      <c r="I184" s="1071"/>
      <c r="J184" s="1072"/>
      <c r="K184" s="1071"/>
      <c r="L184" s="1073"/>
      <c r="M184" s="1072"/>
      <c r="N184" s="1074" t="s">
        <v>572</v>
      </c>
      <c r="O184" s="1075" t="s">
        <v>24</v>
      </c>
      <c r="P184" s="1076" t="s">
        <v>573</v>
      </c>
      <c r="Q184" s="1068" t="s">
        <v>574</v>
      </c>
      <c r="R184" s="1069" t="s">
        <v>83</v>
      </c>
      <c r="S184" s="1077"/>
    </row>
    <row r="185" spans="1:19" s="1162" customFormat="1" ht="45" thickTop="1">
      <c r="A185" s="1163"/>
      <c r="B185" s="1164"/>
      <c r="C185" s="1165"/>
      <c r="D185" s="1165">
        <f>E185+F185</f>
        <v>0</v>
      </c>
      <c r="E185" s="1165"/>
      <c r="F185" s="1165"/>
      <c r="G185" s="1165">
        <f>SUM(H185:J185)</f>
        <v>0</v>
      </c>
      <c r="H185" s="1165"/>
      <c r="I185" s="1165"/>
      <c r="J185" s="1165"/>
      <c r="K185" s="1166"/>
      <c r="L185" s="1165"/>
      <c r="M185" s="1165"/>
      <c r="N185" s="1167"/>
      <c r="O185" s="1167"/>
      <c r="P185" s="1256" t="s">
        <v>717</v>
      </c>
      <c r="Q185" s="1257"/>
      <c r="R185" s="1168"/>
      <c r="S185" s="1168"/>
    </row>
    <row r="186" spans="1:19" s="1162" customFormat="1" ht="25.5">
      <c r="A186" s="1078"/>
      <c r="B186" s="1079" t="s">
        <v>575</v>
      </c>
      <c r="C186" s="1081"/>
      <c r="D186" s="1081">
        <v>127</v>
      </c>
      <c r="E186" s="1081">
        <v>127</v>
      </c>
      <c r="F186" s="1081"/>
      <c r="G186" s="1081">
        <v>13</v>
      </c>
      <c r="H186" s="1081"/>
      <c r="I186" s="1081">
        <v>13</v>
      </c>
      <c r="J186" s="1081"/>
      <c r="K186" s="1084" t="s">
        <v>718</v>
      </c>
      <c r="L186" s="1081">
        <v>9988</v>
      </c>
      <c r="M186" s="1081">
        <v>2996</v>
      </c>
      <c r="N186" s="1085"/>
      <c r="O186" s="1085">
        <v>44638</v>
      </c>
      <c r="P186" s="1094" t="s">
        <v>479</v>
      </c>
      <c r="Q186" s="1087" t="s">
        <v>719</v>
      </c>
      <c r="R186" s="1088">
        <v>109</v>
      </c>
      <c r="S186" s="1088">
        <v>1</v>
      </c>
    </row>
    <row r="187" spans="1:19" s="1162" customFormat="1" ht="25.5">
      <c r="A187" s="1078"/>
      <c r="B187" s="1079" t="s">
        <v>648</v>
      </c>
      <c r="C187" s="1081"/>
      <c r="D187" s="1081">
        <v>0</v>
      </c>
      <c r="E187" s="1081"/>
      <c r="F187" s="1081"/>
      <c r="G187" s="1081">
        <v>64932</v>
      </c>
      <c r="H187" s="1081"/>
      <c r="I187" s="1081"/>
      <c r="J187" s="1081">
        <v>64932</v>
      </c>
      <c r="K187" s="1084" t="s">
        <v>602</v>
      </c>
      <c r="L187" s="1081">
        <v>44389</v>
      </c>
      <c r="M187" s="1081">
        <v>24517</v>
      </c>
      <c r="N187" s="1085"/>
      <c r="O187" s="1085">
        <v>44642</v>
      </c>
      <c r="P187" s="1094" t="s">
        <v>621</v>
      </c>
      <c r="Q187" s="1087" t="s">
        <v>720</v>
      </c>
      <c r="R187" s="1088">
        <v>130</v>
      </c>
      <c r="S187" s="1088">
        <v>2</v>
      </c>
    </row>
    <row r="188" spans="1:19" s="1162" customFormat="1" ht="25.5">
      <c r="A188" s="1078"/>
      <c r="B188" s="1079" t="s">
        <v>659</v>
      </c>
      <c r="C188" s="1081"/>
      <c r="D188" s="1081">
        <v>0</v>
      </c>
      <c r="E188" s="1081"/>
      <c r="F188" s="1081"/>
      <c r="G188" s="1081">
        <v>77377</v>
      </c>
      <c r="H188" s="1081"/>
      <c r="I188" s="1081">
        <v>77377</v>
      </c>
      <c r="J188" s="1081"/>
      <c r="K188" s="1084" t="s">
        <v>642</v>
      </c>
      <c r="L188" s="1081">
        <v>81811</v>
      </c>
      <c r="M188" s="1081">
        <v>51283</v>
      </c>
      <c r="N188" s="1085"/>
      <c r="O188" s="1085">
        <v>44648</v>
      </c>
      <c r="P188" s="1094" t="s">
        <v>721</v>
      </c>
      <c r="Q188" s="1087" t="s">
        <v>722</v>
      </c>
      <c r="R188" s="1088">
        <v>164</v>
      </c>
      <c r="S188" s="1088">
        <v>3</v>
      </c>
    </row>
    <row r="189" spans="1:19" s="1162" customFormat="1" ht="25.5">
      <c r="A189" s="1078"/>
      <c r="B189" s="1079" t="s">
        <v>659</v>
      </c>
      <c r="C189" s="1081"/>
      <c r="D189" s="1081">
        <v>0</v>
      </c>
      <c r="E189" s="1081"/>
      <c r="F189" s="1081"/>
      <c r="G189" s="1081">
        <v>62979</v>
      </c>
      <c r="H189" s="1081"/>
      <c r="I189" s="1081"/>
      <c r="J189" s="1081">
        <v>62979</v>
      </c>
      <c r="K189" s="1084" t="s">
        <v>660</v>
      </c>
      <c r="L189" s="1081">
        <v>42261</v>
      </c>
      <c r="M189" s="1081">
        <v>26997</v>
      </c>
      <c r="N189" s="1085"/>
      <c r="O189" s="1085">
        <v>44649</v>
      </c>
      <c r="P189" s="1094" t="s">
        <v>593</v>
      </c>
      <c r="Q189" s="1087" t="s">
        <v>723</v>
      </c>
      <c r="R189" s="1088">
        <v>169</v>
      </c>
      <c r="S189" s="1088">
        <v>4</v>
      </c>
    </row>
    <row r="190" spans="1:19" s="1162" customFormat="1" ht="26.25" thickBot="1">
      <c r="A190" s="1078"/>
      <c r="B190" s="1079" t="s">
        <v>659</v>
      </c>
      <c r="C190" s="1081"/>
      <c r="D190" s="1081">
        <v>0</v>
      </c>
      <c r="E190" s="1081"/>
      <c r="F190" s="1081"/>
      <c r="G190" s="1081">
        <v>8500</v>
      </c>
      <c r="H190" s="1081"/>
      <c r="I190" s="1081"/>
      <c r="J190" s="1081">
        <v>8500</v>
      </c>
      <c r="K190" s="1084" t="s">
        <v>724</v>
      </c>
      <c r="L190" s="1081">
        <v>11822</v>
      </c>
      <c r="M190" s="1081">
        <v>3753</v>
      </c>
      <c r="N190" s="1085"/>
      <c r="O190" s="1085">
        <v>44651</v>
      </c>
      <c r="P190" s="1094" t="s">
        <v>593</v>
      </c>
      <c r="Q190" s="1087" t="s">
        <v>725</v>
      </c>
      <c r="R190" s="1088">
        <v>184</v>
      </c>
      <c r="S190" s="1088">
        <v>5</v>
      </c>
    </row>
    <row r="191" spans="1:19" s="1162" customFormat="1" ht="24.75" thickBot="1" thickTop="1">
      <c r="A191" s="1169"/>
      <c r="B191" s="1169">
        <f aca="true" t="shared" si="5" ref="B191:M191">SUM(B186:B190)</f>
        <v>0</v>
      </c>
      <c r="C191" s="1169">
        <f t="shared" si="5"/>
        <v>0</v>
      </c>
      <c r="D191" s="1169">
        <f t="shared" si="5"/>
        <v>127</v>
      </c>
      <c r="E191" s="1169">
        <f t="shared" si="5"/>
        <v>127</v>
      </c>
      <c r="F191" s="1169">
        <f t="shared" si="5"/>
        <v>0</v>
      </c>
      <c r="G191" s="1169">
        <f t="shared" si="5"/>
        <v>213801</v>
      </c>
      <c r="H191" s="1169">
        <f t="shared" si="5"/>
        <v>0</v>
      </c>
      <c r="I191" s="1245">
        <f t="shared" si="5"/>
        <v>77390</v>
      </c>
      <c r="J191" s="1245">
        <f t="shared" si="5"/>
        <v>136411</v>
      </c>
      <c r="K191" s="1169">
        <f t="shared" si="5"/>
        <v>0</v>
      </c>
      <c r="L191" s="1169">
        <f t="shared" si="5"/>
        <v>190271</v>
      </c>
      <c r="M191" s="1169">
        <f t="shared" si="5"/>
        <v>109546</v>
      </c>
      <c r="N191" s="1169"/>
      <c r="O191" s="1169"/>
      <c r="P191" s="1170"/>
      <c r="Q191" s="1171"/>
      <c r="R191" s="1172"/>
      <c r="S191" s="1173"/>
    </row>
    <row r="192" spans="1:19" s="1162" customFormat="1" ht="24.75" thickBot="1" thickTop="1">
      <c r="A192" s="1021"/>
      <c r="B192" s="1020"/>
      <c r="C192" s="1020"/>
      <c r="D192" s="1021"/>
      <c r="E192" s="1174"/>
      <c r="F192" s="1174"/>
      <c r="G192" s="1021"/>
      <c r="H192" s="1021"/>
      <c r="I192" s="1246"/>
      <c r="J192" s="1246"/>
      <c r="K192" s="1175"/>
      <c r="L192" s="1021"/>
      <c r="M192" s="1021"/>
      <c r="N192" s="1005"/>
      <c r="O192" s="1176"/>
      <c r="P192" s="1177"/>
      <c r="Q192" s="1178"/>
      <c r="R192" s="1021"/>
      <c r="S192" s="1021"/>
    </row>
    <row r="193" spans="1:19" s="1162" customFormat="1" ht="32.25" thickBot="1" thickTop="1">
      <c r="A193" s="1179"/>
      <c r="B193" s="1179">
        <f aca="true" t="shared" si="6" ref="B193:M193">B191+B171+B152+B113+B74+B35</f>
        <v>0</v>
      </c>
      <c r="C193" s="1179">
        <f t="shared" si="6"/>
        <v>0</v>
      </c>
      <c r="D193" s="1179">
        <f t="shared" si="6"/>
        <v>11456</v>
      </c>
      <c r="E193" s="1179">
        <f t="shared" si="6"/>
        <v>7194</v>
      </c>
      <c r="F193" s="1179">
        <f t="shared" si="6"/>
        <v>4262</v>
      </c>
      <c r="G193" s="1179">
        <v>813442</v>
      </c>
      <c r="H193" s="1243">
        <f t="shared" si="6"/>
        <v>0</v>
      </c>
      <c r="I193" s="1247">
        <v>129773</v>
      </c>
      <c r="J193" s="1247">
        <v>683669</v>
      </c>
      <c r="K193" s="1244">
        <f t="shared" si="6"/>
        <v>0</v>
      </c>
      <c r="L193" s="1179">
        <f t="shared" si="6"/>
        <v>2319373</v>
      </c>
      <c r="M193" s="1179">
        <f t="shared" si="6"/>
        <v>1029416</v>
      </c>
      <c r="N193" s="1258" t="s">
        <v>726</v>
      </c>
      <c r="O193" s="1259"/>
      <c r="P193" s="1259"/>
      <c r="Q193" s="1259"/>
      <c r="R193" s="1259"/>
      <c r="S193" s="1260"/>
    </row>
    <row r="194" spans="1:19" s="1162" customFormat="1" ht="26.25" thickTop="1">
      <c r="A194" s="1123"/>
      <c r="B194" s="1124"/>
      <c r="C194" s="1124"/>
      <c r="D194" s="1125"/>
      <c r="E194" s="1125"/>
      <c r="F194" s="1125"/>
      <c r="G194" s="1123"/>
      <c r="H194" s="1123"/>
      <c r="I194" s="1123"/>
      <c r="J194" s="1126"/>
      <c r="K194" s="1127"/>
      <c r="L194" s="1125"/>
      <c r="M194" s="1125"/>
      <c r="N194" s="1128"/>
      <c r="O194" s="1128"/>
      <c r="P194" s="1129"/>
      <c r="Q194" s="1130"/>
      <c r="R194" s="1125"/>
      <c r="S194" s="1125"/>
    </row>
    <row r="195" spans="1:19" s="1162" customFormat="1" ht="25.5">
      <c r="A195" s="1123"/>
      <c r="B195" s="1124"/>
      <c r="C195" s="1124"/>
      <c r="D195" s="1125"/>
      <c r="E195" s="1125"/>
      <c r="F195" s="1125"/>
      <c r="G195" s="1123"/>
      <c r="H195" s="1123"/>
      <c r="I195" s="1123"/>
      <c r="J195" s="1126"/>
      <c r="K195" s="1127"/>
      <c r="L195" s="1125"/>
      <c r="M195" s="1125"/>
      <c r="N195" s="1128"/>
      <c r="O195" s="1128"/>
      <c r="P195" s="1129"/>
      <c r="Q195" s="1130"/>
      <c r="R195" s="1125"/>
      <c r="S195" s="1125"/>
    </row>
    <row r="196" spans="1:19" s="1162" customFormat="1" ht="27">
      <c r="A196" s="1021"/>
      <c r="B196" s="1020"/>
      <c r="C196" s="1020"/>
      <c r="D196" s="1021"/>
      <c r="E196" s="1174"/>
      <c r="F196" s="1174"/>
      <c r="G196" s="1021"/>
      <c r="H196" s="1021"/>
      <c r="I196" s="1021"/>
      <c r="J196" s="1021"/>
      <c r="K196" s="1175"/>
      <c r="L196" s="1021" t="s">
        <v>4</v>
      </c>
      <c r="M196" s="1021" t="s">
        <v>727</v>
      </c>
      <c r="N196" s="1005"/>
      <c r="O196" s="1176"/>
      <c r="P196" s="1180"/>
      <c r="Q196" s="1181"/>
      <c r="R196" s="1182"/>
      <c r="S196" s="1182"/>
    </row>
    <row r="197" spans="1:19" s="1162" customFormat="1" ht="27">
      <c r="A197" s="1089"/>
      <c r="B197" s="1183"/>
      <c r="C197" s="1183"/>
      <c r="D197" s="1089"/>
      <c r="E197" s="1091"/>
      <c r="F197" s="1091"/>
      <c r="G197" s="1089"/>
      <c r="H197" s="1089"/>
      <c r="I197" s="1089"/>
      <c r="J197" s="1089"/>
      <c r="K197" s="1184"/>
      <c r="L197" s="1089"/>
      <c r="M197" s="1089"/>
      <c r="N197" s="1185"/>
      <c r="O197" s="1186"/>
      <c r="P197" s="1187"/>
      <c r="Q197" s="1188"/>
      <c r="R197" s="1109"/>
      <c r="S197" s="1109"/>
    </row>
    <row r="198" spans="1:19" s="1162" customFormat="1" ht="23.25">
      <c r="A198" s="1089"/>
      <c r="B198" s="1183"/>
      <c r="C198" s="1183"/>
      <c r="D198" s="1089"/>
      <c r="E198" s="1092"/>
      <c r="F198" s="1092"/>
      <c r="G198" s="1089"/>
      <c r="H198" s="1089"/>
      <c r="I198" s="1099"/>
      <c r="J198" s="1099"/>
      <c r="K198" s="1184"/>
      <c r="L198" s="1089"/>
      <c r="M198" s="1089"/>
      <c r="N198" s="1185"/>
      <c r="O198" s="1186"/>
      <c r="P198" s="1139"/>
      <c r="Q198" s="1189"/>
      <c r="R198" s="1089"/>
      <c r="S198" s="1089"/>
    </row>
    <row r="199" spans="1:19" s="1162" customFormat="1" ht="25.5">
      <c r="A199" s="1093"/>
      <c r="B199" s="1093"/>
      <c r="C199" s="1093"/>
      <c r="D199" s="1093"/>
      <c r="E199" s="1136"/>
      <c r="F199" s="1136"/>
      <c r="G199" s="1093"/>
      <c r="H199" s="1093"/>
      <c r="I199" s="1093"/>
      <c r="J199" s="1093"/>
      <c r="K199" s="1190"/>
      <c r="L199" s="1093"/>
      <c r="M199" s="1093"/>
      <c r="N199" s="1185"/>
      <c r="O199" s="1186"/>
      <c r="P199" s="1139"/>
      <c r="Q199" s="1189"/>
      <c r="R199" s="1089"/>
      <c r="S199" s="1089"/>
    </row>
    <row r="200" spans="1:19" s="1162" customFormat="1" ht="23.25">
      <c r="A200" s="1089"/>
      <c r="B200" s="1183"/>
      <c r="C200" s="1183"/>
      <c r="D200" s="1089"/>
      <c r="E200" s="1091"/>
      <c r="F200" s="1091"/>
      <c r="G200" s="1089"/>
      <c r="H200" s="1089" t="s">
        <v>727</v>
      </c>
      <c r="I200" s="1089"/>
      <c r="J200" s="1089" t="s">
        <v>4</v>
      </c>
      <c r="K200" s="1184"/>
      <c r="L200" s="1089"/>
      <c r="M200" s="1089"/>
      <c r="N200" s="1185"/>
      <c r="O200" s="1186"/>
      <c r="P200" s="1139"/>
      <c r="Q200" s="1189"/>
      <c r="R200" s="1089"/>
      <c r="S200" s="1089"/>
    </row>
    <row r="201" spans="1:19" s="1162" customFormat="1" ht="23.25">
      <c r="A201" s="1089"/>
      <c r="B201" s="1183"/>
      <c r="C201" s="1183"/>
      <c r="D201" s="1089"/>
      <c r="E201" s="1091"/>
      <c r="F201" s="1091"/>
      <c r="G201" s="1089"/>
      <c r="H201" s="1089"/>
      <c r="I201" s="1089"/>
      <c r="J201" s="1089"/>
      <c r="K201" s="1184"/>
      <c r="L201" s="1089"/>
      <c r="M201" s="1089"/>
      <c r="N201" s="1185"/>
      <c r="O201" s="1186"/>
      <c r="P201" s="1139"/>
      <c r="Q201" s="1189"/>
      <c r="R201" s="1089"/>
      <c r="S201" s="1089"/>
    </row>
    <row r="202" spans="1:19" s="1162" customFormat="1" ht="33">
      <c r="A202" s="1089"/>
      <c r="B202" s="1183"/>
      <c r="C202" s="1183"/>
      <c r="D202" s="1089"/>
      <c r="E202" s="1091"/>
      <c r="F202" s="1091"/>
      <c r="G202" s="1191"/>
      <c r="H202" s="1089"/>
      <c r="I202" s="1089"/>
      <c r="J202" s="1089"/>
      <c r="K202" s="1184"/>
      <c r="L202" s="1089"/>
      <c r="M202" s="1089"/>
      <c r="N202" s="1185"/>
      <c r="O202" s="1186"/>
      <c r="P202" s="1192"/>
      <c r="Q202" s="1189"/>
      <c r="R202" s="1089"/>
      <c r="S202" s="1089"/>
    </row>
    <row r="203" spans="1:19" s="1162" customFormat="1" ht="30">
      <c r="A203" s="1089"/>
      <c r="B203" s="1183"/>
      <c r="C203" s="1183"/>
      <c r="D203" s="1089"/>
      <c r="E203" s="1091"/>
      <c r="F203" s="1091"/>
      <c r="G203" s="1105"/>
      <c r="H203" s="1089"/>
      <c r="I203" s="1089"/>
      <c r="J203" s="1089"/>
      <c r="K203" s="1184"/>
      <c r="L203" s="1089"/>
      <c r="M203" s="1089"/>
      <c r="N203" s="1185"/>
      <c r="O203" s="1186"/>
      <c r="P203" s="1192"/>
      <c r="Q203" s="1193"/>
      <c r="R203" s="1089"/>
      <c r="S203" s="1089"/>
    </row>
    <row r="204" spans="1:19" s="1162" customFormat="1" ht="23.25">
      <c r="A204" s="1089"/>
      <c r="B204" s="1183"/>
      <c r="C204" s="1183"/>
      <c r="D204" s="1089"/>
      <c r="E204" s="1092"/>
      <c r="F204" s="1092"/>
      <c r="G204" s="1089" t="s">
        <v>4</v>
      </c>
      <c r="H204" s="1089"/>
      <c r="I204" s="1089"/>
      <c r="J204" s="1089"/>
      <c r="K204" s="1184"/>
      <c r="L204" s="1089"/>
      <c r="M204" s="1089"/>
      <c r="N204" s="1185"/>
      <c r="O204" s="1186"/>
      <c r="P204" s="1192"/>
      <c r="Q204" s="1189"/>
      <c r="R204" s="1089"/>
      <c r="S204" s="1089"/>
    </row>
    <row r="205" spans="1:19" s="1162" customFormat="1" ht="33">
      <c r="A205" s="1089"/>
      <c r="B205" s="1183"/>
      <c r="C205" s="1183"/>
      <c r="D205" s="1089"/>
      <c r="E205" s="1194"/>
      <c r="F205" s="1092"/>
      <c r="G205" s="1195"/>
      <c r="H205" s="1089"/>
      <c r="I205" s="1089"/>
      <c r="J205" s="1089" t="s">
        <v>4</v>
      </c>
      <c r="K205" s="1184"/>
      <c r="L205" s="1089"/>
      <c r="M205" s="1089"/>
      <c r="N205" s="1185"/>
      <c r="O205" s="1186"/>
      <c r="P205" s="1192"/>
      <c r="Q205" s="1189"/>
      <c r="R205" s="1089"/>
      <c r="S205" s="1089"/>
    </row>
    <row r="206" spans="1:19" s="1162" customFormat="1" ht="23.25">
      <c r="A206" s="1089"/>
      <c r="B206" s="1183"/>
      <c r="C206" s="1183"/>
      <c r="D206" s="1089"/>
      <c r="E206" s="1091"/>
      <c r="F206" s="1091"/>
      <c r="G206" s="1089"/>
      <c r="H206" s="1089"/>
      <c r="I206" s="1089"/>
      <c r="J206" s="1089"/>
      <c r="K206" s="1184"/>
      <c r="L206" s="1089"/>
      <c r="M206" s="1089"/>
      <c r="N206" s="1185"/>
      <c r="O206" s="1186"/>
      <c r="P206" s="1192"/>
      <c r="Q206" s="1189"/>
      <c r="R206" s="1089"/>
      <c r="S206" s="1089"/>
    </row>
    <row r="207" spans="1:19" s="1162" customFormat="1" ht="23.25">
      <c r="A207" s="1089"/>
      <c r="B207" s="1183"/>
      <c r="C207" s="1183"/>
      <c r="D207" s="1089"/>
      <c r="E207" s="1089"/>
      <c r="F207" s="1089"/>
      <c r="G207" s="1089"/>
      <c r="H207" s="1089"/>
      <c r="I207" s="1089"/>
      <c r="J207" s="1089"/>
      <c r="K207" s="1184"/>
      <c r="L207" s="1089"/>
      <c r="M207" s="1089"/>
      <c r="N207" s="1185"/>
      <c r="O207" s="1196"/>
      <c r="P207" s="1192"/>
      <c r="Q207" s="1189"/>
      <c r="R207" s="1089"/>
      <c r="S207" s="1089"/>
    </row>
    <row r="208" spans="1:19" s="1162" customFormat="1" ht="23.25">
      <c r="A208" s="1089"/>
      <c r="B208" s="1183"/>
      <c r="C208" s="1183"/>
      <c r="D208" s="1089"/>
      <c r="E208" s="1089"/>
      <c r="F208" s="1089"/>
      <c r="G208" s="1089"/>
      <c r="H208" s="1089"/>
      <c r="I208" s="1089"/>
      <c r="J208" s="1089"/>
      <c r="K208" s="1184"/>
      <c r="L208" s="1089"/>
      <c r="M208" s="1089"/>
      <c r="N208" s="1185"/>
      <c r="O208" s="1196"/>
      <c r="P208" s="1192"/>
      <c r="Q208" s="1189"/>
      <c r="R208" s="1089"/>
      <c r="S208" s="1089"/>
    </row>
    <row r="209" spans="1:19" s="1162" customFormat="1" ht="23.25">
      <c r="A209" s="1089"/>
      <c r="B209" s="1183"/>
      <c r="C209" s="1183"/>
      <c r="D209" s="1089"/>
      <c r="E209" s="1089"/>
      <c r="F209" s="1089"/>
      <c r="G209" s="1089"/>
      <c r="H209" s="1089"/>
      <c r="I209" s="1089"/>
      <c r="J209" s="1089"/>
      <c r="K209" s="1184"/>
      <c r="L209" s="1089"/>
      <c r="M209" s="1089"/>
      <c r="N209" s="1185"/>
      <c r="O209" s="1196"/>
      <c r="P209" s="1192"/>
      <c r="Q209" s="1189"/>
      <c r="R209" s="1089"/>
      <c r="S209" s="1089"/>
    </row>
    <row r="210" spans="1:19" s="1162" customFormat="1" ht="23.25">
      <c r="A210" s="1089"/>
      <c r="B210" s="1183"/>
      <c r="C210" s="1183"/>
      <c r="D210" s="1089"/>
      <c r="E210" s="1089"/>
      <c r="F210" s="1089"/>
      <c r="G210" s="1089"/>
      <c r="H210" s="1089"/>
      <c r="I210" s="1089"/>
      <c r="J210" s="1089"/>
      <c r="K210" s="1184"/>
      <c r="L210" s="1089"/>
      <c r="M210" s="1089"/>
      <c r="N210" s="1185"/>
      <c r="O210" s="1196"/>
      <c r="P210" s="1192"/>
      <c r="Q210" s="1189"/>
      <c r="R210" s="1089"/>
      <c r="S210" s="1089"/>
    </row>
    <row r="211" spans="1:19" s="1162" customFormat="1" ht="23.25">
      <c r="A211" s="1089"/>
      <c r="B211" s="1183"/>
      <c r="C211" s="1183"/>
      <c r="D211" s="1089"/>
      <c r="E211" s="1089"/>
      <c r="F211" s="1089"/>
      <c r="G211" s="1089"/>
      <c r="H211" s="1089"/>
      <c r="I211" s="1089"/>
      <c r="J211" s="1089"/>
      <c r="K211" s="1184"/>
      <c r="L211" s="1089"/>
      <c r="M211" s="1089"/>
      <c r="N211" s="1185"/>
      <c r="O211" s="1196"/>
      <c r="P211" s="1192"/>
      <c r="Q211" s="1189"/>
      <c r="R211" s="1089"/>
      <c r="S211" s="1089"/>
    </row>
    <row r="212" spans="1:19" s="1162" customFormat="1" ht="23.25">
      <c r="A212" s="1089"/>
      <c r="B212" s="1183"/>
      <c r="C212" s="1183"/>
      <c r="D212" s="1089"/>
      <c r="E212" s="1089"/>
      <c r="F212" s="1089"/>
      <c r="G212" s="1089"/>
      <c r="H212" s="1089"/>
      <c r="I212" s="1089"/>
      <c r="J212" s="1089"/>
      <c r="K212" s="1184"/>
      <c r="L212" s="1089"/>
      <c r="M212" s="1089"/>
      <c r="N212" s="1185"/>
      <c r="O212" s="1196"/>
      <c r="P212" s="1192"/>
      <c r="Q212" s="1189"/>
      <c r="R212" s="1089"/>
      <c r="S212" s="1089"/>
    </row>
    <row r="213" spans="1:19" s="1162" customFormat="1" ht="23.25">
      <c r="A213" s="1089"/>
      <c r="B213" s="1183"/>
      <c r="C213" s="1183"/>
      <c r="D213" s="1089"/>
      <c r="E213" s="1089"/>
      <c r="F213" s="1089"/>
      <c r="G213" s="1089"/>
      <c r="H213" s="1089"/>
      <c r="I213" s="1089"/>
      <c r="J213" s="1089"/>
      <c r="K213" s="1184"/>
      <c r="L213" s="1089"/>
      <c r="M213" s="1089"/>
      <c r="N213" s="1185"/>
      <c r="O213" s="1196"/>
      <c r="P213" s="1192"/>
      <c r="Q213" s="1189"/>
      <c r="R213" s="1089"/>
      <c r="S213" s="1089"/>
    </row>
    <row r="214" spans="1:19" s="1162" customFormat="1" ht="23.25">
      <c r="A214" s="1089"/>
      <c r="B214" s="1183"/>
      <c r="C214" s="1183"/>
      <c r="D214" s="1089"/>
      <c r="E214" s="1089"/>
      <c r="F214" s="1089"/>
      <c r="G214" s="1089"/>
      <c r="H214" s="1089"/>
      <c r="I214" s="1089"/>
      <c r="J214" s="1089"/>
      <c r="K214" s="1184"/>
      <c r="L214" s="1089"/>
      <c r="M214" s="1089"/>
      <c r="N214" s="1185"/>
      <c r="O214" s="1196"/>
      <c r="P214" s="1192"/>
      <c r="Q214" s="1189"/>
      <c r="R214" s="1089"/>
      <c r="S214" s="1089"/>
    </row>
    <row r="215" spans="1:19" s="1162" customFormat="1" ht="23.25">
      <c r="A215" s="1089"/>
      <c r="B215" s="1183"/>
      <c r="C215" s="1183"/>
      <c r="D215" s="1089"/>
      <c r="E215" s="1089"/>
      <c r="F215" s="1089"/>
      <c r="G215" s="1089"/>
      <c r="H215" s="1089"/>
      <c r="I215" s="1089"/>
      <c r="J215" s="1089"/>
      <c r="K215" s="1184"/>
      <c r="L215" s="1089"/>
      <c r="M215" s="1089"/>
      <c r="N215" s="1185"/>
      <c r="O215" s="1196"/>
      <c r="P215" s="1192"/>
      <c r="Q215" s="1189"/>
      <c r="R215" s="1089"/>
      <c r="S215" s="1089"/>
    </row>
    <row r="216" spans="1:19" s="1162" customFormat="1" ht="23.25">
      <c r="A216" s="1089"/>
      <c r="B216" s="1183"/>
      <c r="C216" s="1183"/>
      <c r="D216" s="1089"/>
      <c r="E216" s="1089"/>
      <c r="F216" s="1089"/>
      <c r="G216" s="1089"/>
      <c r="H216" s="1089"/>
      <c r="I216" s="1089"/>
      <c r="J216" s="1089"/>
      <c r="K216" s="1184"/>
      <c r="L216" s="1089"/>
      <c r="M216" s="1089"/>
      <c r="N216" s="1185"/>
      <c r="O216" s="1196"/>
      <c r="P216" s="1192"/>
      <c r="Q216" s="1189"/>
      <c r="R216" s="1089"/>
      <c r="S216" s="1089"/>
    </row>
    <row r="217" spans="1:19" s="1162" customFormat="1" ht="23.25">
      <c r="A217" s="1089"/>
      <c r="B217" s="1183"/>
      <c r="C217" s="1183"/>
      <c r="D217" s="1089"/>
      <c r="E217" s="1089"/>
      <c r="F217" s="1089"/>
      <c r="G217" s="1089"/>
      <c r="H217" s="1089"/>
      <c r="I217" s="1089"/>
      <c r="J217" s="1089"/>
      <c r="K217" s="1184"/>
      <c r="L217" s="1089"/>
      <c r="M217" s="1089"/>
      <c r="N217" s="1185"/>
      <c r="O217" s="1196"/>
      <c r="P217" s="1192"/>
      <c r="Q217" s="1189"/>
      <c r="R217" s="1089"/>
      <c r="S217" s="1089"/>
    </row>
    <row r="218" spans="1:19" s="1162" customFormat="1" ht="23.25">
      <c r="A218" s="1089"/>
      <c r="B218" s="1183"/>
      <c r="C218" s="1183"/>
      <c r="D218" s="1089"/>
      <c r="E218" s="1089"/>
      <c r="F218" s="1089"/>
      <c r="G218" s="1089"/>
      <c r="H218" s="1089"/>
      <c r="I218" s="1089"/>
      <c r="J218" s="1089"/>
      <c r="K218" s="1184"/>
      <c r="L218" s="1089"/>
      <c r="M218" s="1089"/>
      <c r="N218" s="1185"/>
      <c r="O218" s="1196"/>
      <c r="P218" s="1192"/>
      <c r="Q218" s="1189"/>
      <c r="R218" s="1089"/>
      <c r="S218" s="1089"/>
    </row>
    <row r="219" spans="1:19" s="1162" customFormat="1" ht="23.25">
      <c r="A219" s="1089"/>
      <c r="B219" s="1183"/>
      <c r="C219" s="1183"/>
      <c r="D219" s="1089"/>
      <c r="E219" s="1089"/>
      <c r="F219" s="1089"/>
      <c r="G219" s="1089"/>
      <c r="H219" s="1089"/>
      <c r="I219" s="1089"/>
      <c r="J219" s="1089"/>
      <c r="K219" s="1184"/>
      <c r="L219" s="1089"/>
      <c r="M219" s="1089"/>
      <c r="N219" s="1185"/>
      <c r="O219" s="1196"/>
      <c r="P219" s="1192"/>
      <c r="Q219" s="1189"/>
      <c r="R219" s="1089"/>
      <c r="S219" s="1089"/>
    </row>
    <row r="220" spans="1:19" s="1162" customFormat="1" ht="23.25">
      <c r="A220" s="1089"/>
      <c r="B220" s="1183"/>
      <c r="C220" s="1183"/>
      <c r="D220" s="1089"/>
      <c r="E220" s="1089"/>
      <c r="F220" s="1089"/>
      <c r="G220" s="1089"/>
      <c r="H220" s="1089"/>
      <c r="I220" s="1089"/>
      <c r="J220" s="1089"/>
      <c r="K220" s="1184"/>
      <c r="L220" s="1089"/>
      <c r="M220" s="1089"/>
      <c r="N220" s="1185"/>
      <c r="O220" s="1196"/>
      <c r="P220" s="1192"/>
      <c r="Q220" s="1189"/>
      <c r="R220" s="1089"/>
      <c r="S220" s="1089"/>
    </row>
    <row r="221" spans="1:19" s="1162" customFormat="1" ht="23.25">
      <c r="A221" s="1089"/>
      <c r="B221" s="1183"/>
      <c r="C221" s="1183"/>
      <c r="D221" s="1089"/>
      <c r="E221" s="1089"/>
      <c r="F221" s="1089"/>
      <c r="G221" s="1089"/>
      <c r="H221" s="1089"/>
      <c r="I221" s="1089"/>
      <c r="J221" s="1089"/>
      <c r="K221" s="1184"/>
      <c r="L221" s="1089"/>
      <c r="M221" s="1089"/>
      <c r="N221" s="1185"/>
      <c r="O221" s="1196"/>
      <c r="P221" s="1192"/>
      <c r="Q221" s="1189"/>
      <c r="R221" s="1089"/>
      <c r="S221" s="1089"/>
    </row>
    <row r="222" spans="1:19" s="1162" customFormat="1" ht="23.25">
      <c r="A222" s="1089"/>
      <c r="B222" s="1183"/>
      <c r="C222" s="1183"/>
      <c r="D222" s="1089"/>
      <c r="E222" s="1089"/>
      <c r="F222" s="1089"/>
      <c r="G222" s="1089"/>
      <c r="H222" s="1089"/>
      <c r="I222" s="1089"/>
      <c r="J222" s="1089"/>
      <c r="K222" s="1184"/>
      <c r="L222" s="1089"/>
      <c r="M222" s="1089"/>
      <c r="N222" s="1185"/>
      <c r="O222" s="1196"/>
      <c r="P222" s="1192"/>
      <c r="Q222" s="1189"/>
      <c r="R222" s="1089"/>
      <c r="S222" s="1089"/>
    </row>
    <row r="223" spans="1:19" s="1162" customFormat="1" ht="23.25">
      <c r="A223" s="1089"/>
      <c r="B223" s="1183"/>
      <c r="C223" s="1183"/>
      <c r="D223" s="1089"/>
      <c r="E223" s="1089"/>
      <c r="F223" s="1089"/>
      <c r="G223" s="1089"/>
      <c r="H223" s="1089"/>
      <c r="I223" s="1089"/>
      <c r="J223" s="1089"/>
      <c r="K223" s="1184"/>
      <c r="L223" s="1089"/>
      <c r="M223" s="1089"/>
      <c r="N223" s="1185"/>
      <c r="O223" s="1196"/>
      <c r="P223" s="1192"/>
      <c r="Q223" s="1189"/>
      <c r="R223" s="1089"/>
      <c r="S223" s="1089"/>
    </row>
    <row r="224" spans="1:19" s="1162" customFormat="1" ht="23.25">
      <c r="A224" s="1089"/>
      <c r="B224" s="1183"/>
      <c r="C224" s="1183"/>
      <c r="D224" s="1089"/>
      <c r="E224" s="1089"/>
      <c r="F224" s="1089"/>
      <c r="G224" s="1089"/>
      <c r="H224" s="1089"/>
      <c r="I224" s="1089"/>
      <c r="J224" s="1089"/>
      <c r="K224" s="1184"/>
      <c r="L224" s="1089"/>
      <c r="M224" s="1089"/>
      <c r="N224" s="1185"/>
      <c r="O224" s="1196"/>
      <c r="P224" s="1192"/>
      <c r="Q224" s="1189"/>
      <c r="R224" s="1089"/>
      <c r="S224" s="1089"/>
    </row>
    <row r="225" spans="1:19" s="1162" customFormat="1" ht="23.25">
      <c r="A225" s="1089"/>
      <c r="B225" s="1183"/>
      <c r="C225" s="1183"/>
      <c r="D225" s="1089"/>
      <c r="E225" s="1089"/>
      <c r="F225" s="1089"/>
      <c r="G225" s="1089"/>
      <c r="H225" s="1089"/>
      <c r="I225" s="1089"/>
      <c r="J225" s="1089"/>
      <c r="K225" s="1184"/>
      <c r="L225" s="1089"/>
      <c r="M225" s="1089"/>
      <c r="N225" s="1185"/>
      <c r="O225" s="1196"/>
      <c r="P225" s="1192"/>
      <c r="Q225" s="1189"/>
      <c r="R225" s="1089"/>
      <c r="S225" s="1089"/>
    </row>
    <row r="226" spans="1:19" s="1162" customFormat="1" ht="23.25">
      <c r="A226" s="1089"/>
      <c r="B226" s="1183"/>
      <c r="C226" s="1183"/>
      <c r="D226" s="1089"/>
      <c r="E226" s="1089"/>
      <c r="F226" s="1089"/>
      <c r="G226" s="1089"/>
      <c r="H226" s="1089"/>
      <c r="I226" s="1089"/>
      <c r="J226" s="1089"/>
      <c r="K226" s="1184"/>
      <c r="L226" s="1089"/>
      <c r="M226" s="1089"/>
      <c r="N226" s="1185"/>
      <c r="O226" s="1196"/>
      <c r="P226" s="1192"/>
      <c r="Q226" s="1189"/>
      <c r="R226" s="1089"/>
      <c r="S226" s="1089"/>
    </row>
    <row r="227" spans="1:19" s="1162" customFormat="1" ht="23.25">
      <c r="A227" s="1089"/>
      <c r="B227" s="1183"/>
      <c r="C227" s="1183"/>
      <c r="D227" s="1089"/>
      <c r="E227" s="1089"/>
      <c r="F227" s="1089"/>
      <c r="G227" s="1089"/>
      <c r="H227" s="1089"/>
      <c r="I227" s="1089"/>
      <c r="J227" s="1089"/>
      <c r="K227" s="1184"/>
      <c r="L227" s="1089"/>
      <c r="M227" s="1089"/>
      <c r="N227" s="1185"/>
      <c r="O227" s="1196"/>
      <c r="P227" s="1192"/>
      <c r="Q227" s="1189"/>
      <c r="R227" s="1089"/>
      <c r="S227" s="1089"/>
    </row>
    <row r="228" spans="1:19" s="1162" customFormat="1" ht="23.25">
      <c r="A228" s="1089"/>
      <c r="B228" s="1183"/>
      <c r="C228" s="1183"/>
      <c r="D228" s="1089"/>
      <c r="E228" s="1089"/>
      <c r="F228" s="1089"/>
      <c r="G228" s="1089"/>
      <c r="H228" s="1089"/>
      <c r="I228" s="1089"/>
      <c r="J228" s="1089"/>
      <c r="K228" s="1184"/>
      <c r="L228" s="1089"/>
      <c r="M228" s="1089"/>
      <c r="N228" s="1185"/>
      <c r="O228" s="1196"/>
      <c r="P228" s="1192"/>
      <c r="Q228" s="1189"/>
      <c r="R228" s="1089"/>
      <c r="S228" s="1089"/>
    </row>
    <row r="229" spans="1:19" s="1162" customFormat="1" ht="23.25">
      <c r="A229" s="1089"/>
      <c r="B229" s="1183"/>
      <c r="C229" s="1183"/>
      <c r="D229" s="1089"/>
      <c r="E229" s="1089"/>
      <c r="F229" s="1089"/>
      <c r="G229" s="1089"/>
      <c r="H229" s="1089"/>
      <c r="I229" s="1089"/>
      <c r="J229" s="1089"/>
      <c r="K229" s="1184"/>
      <c r="L229" s="1089"/>
      <c r="M229" s="1089"/>
      <c r="N229" s="1185"/>
      <c r="O229" s="1196"/>
      <c r="P229" s="1192"/>
      <c r="Q229" s="1189"/>
      <c r="R229" s="1089"/>
      <c r="S229" s="1089"/>
    </row>
    <row r="230" spans="1:19" s="1162" customFormat="1" ht="23.25">
      <c r="A230" s="1089"/>
      <c r="B230" s="1183"/>
      <c r="C230" s="1183"/>
      <c r="D230" s="1089"/>
      <c r="E230" s="1089"/>
      <c r="F230" s="1089"/>
      <c r="G230" s="1089"/>
      <c r="H230" s="1089"/>
      <c r="I230" s="1089"/>
      <c r="J230" s="1089"/>
      <c r="K230" s="1184"/>
      <c r="L230" s="1089"/>
      <c r="M230" s="1089"/>
      <c r="N230" s="1185"/>
      <c r="O230" s="1196"/>
      <c r="P230" s="1192"/>
      <c r="Q230" s="1189"/>
      <c r="R230" s="1089"/>
      <c r="S230" s="1089"/>
    </row>
    <row r="231" spans="1:19" s="1162" customFormat="1" ht="23.25">
      <c r="A231" s="1089"/>
      <c r="B231" s="1183"/>
      <c r="C231" s="1183"/>
      <c r="D231" s="1089"/>
      <c r="E231" s="1089"/>
      <c r="F231" s="1089"/>
      <c r="G231" s="1089"/>
      <c r="H231" s="1089"/>
      <c r="I231" s="1089"/>
      <c r="J231" s="1089"/>
      <c r="K231" s="1184"/>
      <c r="L231" s="1089"/>
      <c r="M231" s="1089"/>
      <c r="N231" s="1185"/>
      <c r="O231" s="1196"/>
      <c r="P231" s="1192"/>
      <c r="Q231" s="1189"/>
      <c r="R231" s="1089"/>
      <c r="S231" s="1089"/>
    </row>
    <row r="232" spans="1:19" s="1162" customFormat="1" ht="23.25">
      <c r="A232" s="1089"/>
      <c r="B232" s="1183"/>
      <c r="C232" s="1183"/>
      <c r="D232" s="1089"/>
      <c r="E232" s="1089"/>
      <c r="F232" s="1089"/>
      <c r="G232" s="1089"/>
      <c r="H232" s="1089"/>
      <c r="I232" s="1089"/>
      <c r="J232" s="1089"/>
      <c r="K232" s="1184"/>
      <c r="L232" s="1089"/>
      <c r="M232" s="1089"/>
      <c r="N232" s="1185"/>
      <c r="O232" s="1196"/>
      <c r="P232" s="1192"/>
      <c r="Q232" s="1189"/>
      <c r="R232" s="1089"/>
      <c r="S232" s="1089"/>
    </row>
    <row r="233" spans="1:19" s="1162" customFormat="1" ht="23.25">
      <c r="A233" s="1089"/>
      <c r="B233" s="1183"/>
      <c r="C233" s="1183"/>
      <c r="D233" s="1089"/>
      <c r="E233" s="1089"/>
      <c r="F233" s="1089"/>
      <c r="G233" s="1089"/>
      <c r="H233" s="1089"/>
      <c r="I233" s="1089"/>
      <c r="J233" s="1089"/>
      <c r="K233" s="1184"/>
      <c r="L233" s="1089"/>
      <c r="M233" s="1089"/>
      <c r="N233" s="1185"/>
      <c r="O233" s="1196"/>
      <c r="P233" s="1192"/>
      <c r="Q233" s="1189"/>
      <c r="R233" s="1089"/>
      <c r="S233" s="1089"/>
    </row>
    <row r="234" spans="1:19" s="1162" customFormat="1" ht="23.25">
      <c r="A234" s="1089"/>
      <c r="B234" s="1183"/>
      <c r="C234" s="1183"/>
      <c r="D234" s="1089"/>
      <c r="E234" s="1089"/>
      <c r="F234" s="1089"/>
      <c r="G234" s="1089"/>
      <c r="H234" s="1089"/>
      <c r="I234" s="1089"/>
      <c r="J234" s="1089"/>
      <c r="K234" s="1184"/>
      <c r="L234" s="1089"/>
      <c r="M234" s="1089"/>
      <c r="N234" s="1185"/>
      <c r="O234" s="1196"/>
      <c r="P234" s="1192"/>
      <c r="Q234" s="1189"/>
      <c r="R234" s="1089"/>
      <c r="S234" s="1089"/>
    </row>
    <row r="235" spans="1:19" s="1162" customFormat="1" ht="23.25">
      <c r="A235" s="1089"/>
      <c r="B235" s="1183"/>
      <c r="C235" s="1183"/>
      <c r="D235" s="1089"/>
      <c r="E235" s="1089"/>
      <c r="F235" s="1089"/>
      <c r="G235" s="1089"/>
      <c r="H235" s="1089"/>
      <c r="I235" s="1089"/>
      <c r="J235" s="1089"/>
      <c r="K235" s="1184"/>
      <c r="L235" s="1089"/>
      <c r="M235" s="1089"/>
      <c r="N235" s="1185"/>
      <c r="O235" s="1196"/>
      <c r="P235" s="1192"/>
      <c r="Q235" s="1189"/>
      <c r="R235" s="1089"/>
      <c r="S235" s="1089"/>
    </row>
    <row r="236" spans="1:19" s="1162" customFormat="1" ht="23.25">
      <c r="A236" s="1089"/>
      <c r="B236" s="1183"/>
      <c r="C236" s="1183"/>
      <c r="D236" s="1089"/>
      <c r="E236" s="1089"/>
      <c r="F236" s="1089"/>
      <c r="G236" s="1089"/>
      <c r="H236" s="1089"/>
      <c r="I236" s="1089"/>
      <c r="J236" s="1089"/>
      <c r="K236" s="1184"/>
      <c r="L236" s="1089"/>
      <c r="M236" s="1089"/>
      <c r="N236" s="1185"/>
      <c r="O236" s="1196"/>
      <c r="P236" s="1192"/>
      <c r="Q236" s="1189"/>
      <c r="R236" s="1089"/>
      <c r="S236" s="1089"/>
    </row>
    <row r="237" spans="1:19" s="1162" customFormat="1" ht="23.25">
      <c r="A237" s="1089"/>
      <c r="B237" s="1183"/>
      <c r="C237" s="1183"/>
      <c r="D237" s="1089"/>
      <c r="E237" s="1089"/>
      <c r="F237" s="1089"/>
      <c r="G237" s="1089"/>
      <c r="H237" s="1089"/>
      <c r="I237" s="1089"/>
      <c r="J237" s="1089"/>
      <c r="K237" s="1184"/>
      <c r="L237" s="1089"/>
      <c r="M237" s="1089"/>
      <c r="N237" s="1185"/>
      <c r="O237" s="1196"/>
      <c r="P237" s="1192"/>
      <c r="Q237" s="1189"/>
      <c r="R237" s="1089"/>
      <c r="S237" s="1089"/>
    </row>
    <row r="238" spans="1:19" s="1162" customFormat="1" ht="23.25">
      <c r="A238" s="1089"/>
      <c r="B238" s="1183"/>
      <c r="C238" s="1183"/>
      <c r="D238" s="1089"/>
      <c r="E238" s="1089"/>
      <c r="F238" s="1089"/>
      <c r="G238" s="1089"/>
      <c r="H238" s="1089"/>
      <c r="I238" s="1089"/>
      <c r="J238" s="1089"/>
      <c r="K238" s="1184"/>
      <c r="L238" s="1089"/>
      <c r="M238" s="1089"/>
      <c r="N238" s="1185"/>
      <c r="O238" s="1196"/>
      <c r="P238" s="1192"/>
      <c r="Q238" s="1189"/>
      <c r="R238" s="1089"/>
      <c r="S238" s="1089"/>
    </row>
    <row r="239" spans="1:19" s="1162" customFormat="1" ht="23.25">
      <c r="A239" s="1089"/>
      <c r="B239" s="1183"/>
      <c r="C239" s="1183"/>
      <c r="D239" s="1089"/>
      <c r="E239" s="1089"/>
      <c r="F239" s="1089"/>
      <c r="G239" s="1089"/>
      <c r="H239" s="1089"/>
      <c r="I239" s="1089"/>
      <c r="J239" s="1089"/>
      <c r="K239" s="1184"/>
      <c r="L239" s="1089"/>
      <c r="M239" s="1089"/>
      <c r="N239" s="1185"/>
      <c r="O239" s="1196"/>
      <c r="P239" s="1192"/>
      <c r="Q239" s="1189"/>
      <c r="R239" s="1089"/>
      <c r="S239" s="1089"/>
    </row>
    <row r="240" spans="1:19" s="1162" customFormat="1" ht="23.25">
      <c r="A240" s="1089"/>
      <c r="B240" s="1183"/>
      <c r="C240" s="1183"/>
      <c r="D240" s="1089"/>
      <c r="E240" s="1089"/>
      <c r="F240" s="1089"/>
      <c r="G240" s="1089"/>
      <c r="H240" s="1089"/>
      <c r="I240" s="1089"/>
      <c r="J240" s="1089"/>
      <c r="K240" s="1184"/>
      <c r="L240" s="1089"/>
      <c r="M240" s="1089"/>
      <c r="N240" s="1185"/>
      <c r="O240" s="1196"/>
      <c r="P240" s="1192"/>
      <c r="Q240" s="1189"/>
      <c r="R240" s="1089"/>
      <c r="S240" s="1089"/>
    </row>
    <row r="241" spans="1:19" s="1162" customFormat="1" ht="23.25">
      <c r="A241" s="1089"/>
      <c r="B241" s="1183"/>
      <c r="C241" s="1183"/>
      <c r="D241" s="1089"/>
      <c r="E241" s="1089"/>
      <c r="F241" s="1089"/>
      <c r="G241" s="1089"/>
      <c r="H241" s="1089"/>
      <c r="I241" s="1089"/>
      <c r="J241" s="1089"/>
      <c r="K241" s="1184"/>
      <c r="L241" s="1089"/>
      <c r="M241" s="1089"/>
      <c r="N241" s="1185"/>
      <c r="O241" s="1196"/>
      <c r="P241" s="1192"/>
      <c r="Q241" s="1189"/>
      <c r="R241" s="1089"/>
      <c r="S241" s="1089"/>
    </row>
    <row r="242" spans="1:19" s="1162" customFormat="1" ht="23.25">
      <c r="A242" s="1089"/>
      <c r="B242" s="1183"/>
      <c r="C242" s="1183"/>
      <c r="D242" s="1089"/>
      <c r="E242" s="1089"/>
      <c r="F242" s="1089"/>
      <c r="G242" s="1089"/>
      <c r="H242" s="1089"/>
      <c r="I242" s="1089"/>
      <c r="J242" s="1089"/>
      <c r="K242" s="1184"/>
      <c r="L242" s="1089"/>
      <c r="M242" s="1089"/>
      <c r="N242" s="1185"/>
      <c r="O242" s="1196"/>
      <c r="P242" s="1192"/>
      <c r="Q242" s="1189"/>
      <c r="R242" s="1089"/>
      <c r="S242" s="1089"/>
    </row>
    <row r="243" spans="1:19" s="1162" customFormat="1" ht="23.25">
      <c r="A243" s="1089"/>
      <c r="B243" s="1183"/>
      <c r="C243" s="1183"/>
      <c r="D243" s="1089"/>
      <c r="E243" s="1089"/>
      <c r="F243" s="1089"/>
      <c r="G243" s="1089"/>
      <c r="H243" s="1089"/>
      <c r="I243" s="1089"/>
      <c r="J243" s="1089"/>
      <c r="K243" s="1184"/>
      <c r="L243" s="1089"/>
      <c r="M243" s="1089"/>
      <c r="N243" s="1185"/>
      <c r="O243" s="1196"/>
      <c r="P243" s="1192"/>
      <c r="Q243" s="1189"/>
      <c r="R243" s="1089"/>
      <c r="S243" s="1089"/>
    </row>
    <row r="244" spans="1:19" s="1162" customFormat="1" ht="23.25">
      <c r="A244" s="1089"/>
      <c r="B244" s="1183"/>
      <c r="C244" s="1183"/>
      <c r="D244" s="1089"/>
      <c r="E244" s="1089"/>
      <c r="F244" s="1089"/>
      <c r="G244" s="1089"/>
      <c r="H244" s="1089"/>
      <c r="I244" s="1089"/>
      <c r="J244" s="1089"/>
      <c r="K244" s="1184"/>
      <c r="L244" s="1089"/>
      <c r="M244" s="1089"/>
      <c r="N244" s="1185"/>
      <c r="O244" s="1196"/>
      <c r="P244" s="1192"/>
      <c r="Q244" s="1189"/>
      <c r="R244" s="1089"/>
      <c r="S244" s="1089"/>
    </row>
    <row r="245" spans="1:19" s="1162" customFormat="1" ht="23.25">
      <c r="A245" s="1089"/>
      <c r="B245" s="1183"/>
      <c r="C245" s="1183"/>
      <c r="D245" s="1089"/>
      <c r="E245" s="1089"/>
      <c r="F245" s="1089"/>
      <c r="G245" s="1089"/>
      <c r="H245" s="1089"/>
      <c r="I245" s="1089"/>
      <c r="J245" s="1089"/>
      <c r="K245" s="1184"/>
      <c r="L245" s="1089"/>
      <c r="M245" s="1089"/>
      <c r="N245" s="1185"/>
      <c r="O245" s="1196"/>
      <c r="P245" s="1192"/>
      <c r="Q245" s="1189"/>
      <c r="R245" s="1089"/>
      <c r="S245" s="1089"/>
    </row>
    <row r="246" spans="1:19" s="1162" customFormat="1" ht="23.25">
      <c r="A246" s="1089"/>
      <c r="B246" s="1183"/>
      <c r="C246" s="1183"/>
      <c r="D246" s="1089"/>
      <c r="E246" s="1089"/>
      <c r="F246" s="1089"/>
      <c r="G246" s="1089"/>
      <c r="H246" s="1089"/>
      <c r="I246" s="1089"/>
      <c r="J246" s="1089"/>
      <c r="K246" s="1184"/>
      <c r="L246" s="1089"/>
      <c r="M246" s="1089"/>
      <c r="N246" s="1185"/>
      <c r="O246" s="1196"/>
      <c r="P246" s="1192"/>
      <c r="Q246" s="1189"/>
      <c r="R246" s="1089"/>
      <c r="S246" s="1089"/>
    </row>
    <row r="247" spans="1:19" s="1162" customFormat="1" ht="23.25">
      <c r="A247" s="1089"/>
      <c r="B247" s="1183"/>
      <c r="C247" s="1183"/>
      <c r="D247" s="1089"/>
      <c r="E247" s="1089"/>
      <c r="F247" s="1089"/>
      <c r="G247" s="1089"/>
      <c r="H247" s="1089"/>
      <c r="I247" s="1089"/>
      <c r="J247" s="1089"/>
      <c r="K247" s="1184"/>
      <c r="L247" s="1089"/>
      <c r="M247" s="1089"/>
      <c r="N247" s="1185"/>
      <c r="O247" s="1196"/>
      <c r="P247" s="1192"/>
      <c r="Q247" s="1189"/>
      <c r="R247" s="1089"/>
      <c r="S247" s="1089"/>
    </row>
    <row r="248" spans="1:19" s="1162" customFormat="1" ht="23.25">
      <c r="A248" s="1089"/>
      <c r="B248" s="1183"/>
      <c r="C248" s="1183"/>
      <c r="D248" s="1089"/>
      <c r="E248" s="1089"/>
      <c r="F248" s="1089"/>
      <c r="G248" s="1089"/>
      <c r="H248" s="1089"/>
      <c r="I248" s="1089"/>
      <c r="J248" s="1089"/>
      <c r="K248" s="1184"/>
      <c r="L248" s="1089"/>
      <c r="M248" s="1089"/>
      <c r="N248" s="1185"/>
      <c r="O248" s="1196"/>
      <c r="P248" s="1192"/>
      <c r="Q248" s="1189"/>
      <c r="R248" s="1089"/>
      <c r="S248" s="1089"/>
    </row>
    <row r="249" spans="1:19" s="1162" customFormat="1" ht="23.25">
      <c r="A249" s="1089"/>
      <c r="B249" s="1183"/>
      <c r="C249" s="1183"/>
      <c r="D249" s="1089"/>
      <c r="E249" s="1089"/>
      <c r="F249" s="1089"/>
      <c r="G249" s="1089"/>
      <c r="H249" s="1089"/>
      <c r="I249" s="1089"/>
      <c r="J249" s="1089"/>
      <c r="K249" s="1184"/>
      <c r="L249" s="1089"/>
      <c r="M249" s="1089"/>
      <c r="N249" s="1185"/>
      <c r="O249" s="1196"/>
      <c r="P249" s="1192"/>
      <c r="Q249" s="1189"/>
      <c r="R249" s="1089"/>
      <c r="S249" s="1089"/>
    </row>
    <row r="250" spans="1:19" s="1162" customFormat="1" ht="23.25">
      <c r="A250" s="1089"/>
      <c r="B250" s="1183"/>
      <c r="C250" s="1183"/>
      <c r="D250" s="1089"/>
      <c r="E250" s="1089"/>
      <c r="F250" s="1089"/>
      <c r="G250" s="1089"/>
      <c r="H250" s="1089"/>
      <c r="I250" s="1089"/>
      <c r="J250" s="1089"/>
      <c r="K250" s="1184"/>
      <c r="L250" s="1089"/>
      <c r="M250" s="1089"/>
      <c r="N250" s="1185"/>
      <c r="O250" s="1196"/>
      <c r="P250" s="1192"/>
      <c r="Q250" s="1189"/>
      <c r="R250" s="1089"/>
      <c r="S250" s="1089"/>
    </row>
    <row r="251" spans="1:19" s="1162" customFormat="1" ht="23.25">
      <c r="A251" s="1089"/>
      <c r="B251" s="1183"/>
      <c r="C251" s="1183"/>
      <c r="D251" s="1089"/>
      <c r="E251" s="1089"/>
      <c r="F251" s="1089"/>
      <c r="G251" s="1089"/>
      <c r="H251" s="1089"/>
      <c r="I251" s="1089"/>
      <c r="J251" s="1089"/>
      <c r="K251" s="1184"/>
      <c r="L251" s="1089"/>
      <c r="M251" s="1089"/>
      <c r="N251" s="1185"/>
      <c r="O251" s="1196"/>
      <c r="P251" s="1192"/>
      <c r="Q251" s="1189"/>
      <c r="R251" s="1089"/>
      <c r="S251" s="1089"/>
    </row>
    <row r="252" spans="1:19" s="1162" customFormat="1" ht="23.25">
      <c r="A252" s="1089"/>
      <c r="B252" s="1183"/>
      <c r="C252" s="1183"/>
      <c r="D252" s="1089"/>
      <c r="E252" s="1089"/>
      <c r="F252" s="1089"/>
      <c r="G252" s="1089"/>
      <c r="H252" s="1089"/>
      <c r="I252" s="1089"/>
      <c r="J252" s="1089"/>
      <c r="K252" s="1184"/>
      <c r="L252" s="1089"/>
      <c r="M252" s="1089"/>
      <c r="N252" s="1185"/>
      <c r="O252" s="1196"/>
      <c r="P252" s="1192"/>
      <c r="Q252" s="1189"/>
      <c r="R252" s="1089"/>
      <c r="S252" s="1089"/>
    </row>
    <row r="253" spans="1:19" s="1162" customFormat="1" ht="23.25">
      <c r="A253" s="1089"/>
      <c r="B253" s="1183"/>
      <c r="C253" s="1183"/>
      <c r="D253" s="1089"/>
      <c r="E253" s="1089"/>
      <c r="F253" s="1089"/>
      <c r="G253" s="1089"/>
      <c r="H253" s="1089"/>
      <c r="I253" s="1089"/>
      <c r="J253" s="1089"/>
      <c r="K253" s="1184"/>
      <c r="L253" s="1089"/>
      <c r="M253" s="1089"/>
      <c r="N253" s="1185"/>
      <c r="O253" s="1196"/>
      <c r="P253" s="1192"/>
      <c r="Q253" s="1189"/>
      <c r="R253" s="1089"/>
      <c r="S253" s="1089"/>
    </row>
    <row r="254" spans="1:19" s="1162" customFormat="1" ht="23.25">
      <c r="A254" s="1089"/>
      <c r="B254" s="1183"/>
      <c r="C254" s="1183"/>
      <c r="D254" s="1089"/>
      <c r="E254" s="1089"/>
      <c r="F254" s="1089"/>
      <c r="G254" s="1089"/>
      <c r="H254" s="1089"/>
      <c r="I254" s="1089"/>
      <c r="J254" s="1089"/>
      <c r="K254" s="1184"/>
      <c r="L254" s="1089"/>
      <c r="M254" s="1089"/>
      <c r="N254" s="1185"/>
      <c r="O254" s="1196"/>
      <c r="P254" s="1192"/>
      <c r="Q254" s="1189"/>
      <c r="R254" s="1089"/>
      <c r="S254" s="1089"/>
    </row>
    <row r="255" spans="1:19" s="1162" customFormat="1" ht="23.25">
      <c r="A255" s="1089"/>
      <c r="B255" s="1183"/>
      <c r="C255" s="1183"/>
      <c r="D255" s="1089"/>
      <c r="E255" s="1089"/>
      <c r="F255" s="1089"/>
      <c r="G255" s="1089"/>
      <c r="H255" s="1089"/>
      <c r="I255" s="1089"/>
      <c r="J255" s="1089"/>
      <c r="K255" s="1184"/>
      <c r="L255" s="1089"/>
      <c r="M255" s="1089"/>
      <c r="N255" s="1185"/>
      <c r="O255" s="1196"/>
      <c r="P255" s="1192"/>
      <c r="Q255" s="1189"/>
      <c r="R255" s="1089"/>
      <c r="S255" s="1089"/>
    </row>
    <row r="256" spans="1:19" s="1162" customFormat="1" ht="23.25">
      <c r="A256" s="1089"/>
      <c r="B256" s="1183"/>
      <c r="C256" s="1183"/>
      <c r="D256" s="1089"/>
      <c r="E256" s="1089"/>
      <c r="F256" s="1089"/>
      <c r="G256" s="1089"/>
      <c r="H256" s="1089"/>
      <c r="I256" s="1089"/>
      <c r="J256" s="1089"/>
      <c r="K256" s="1184"/>
      <c r="L256" s="1089"/>
      <c r="M256" s="1089"/>
      <c r="N256" s="1185"/>
      <c r="O256" s="1196"/>
      <c r="P256" s="1192"/>
      <c r="Q256" s="1189"/>
      <c r="R256" s="1089"/>
      <c r="S256" s="1089"/>
    </row>
    <row r="257" spans="1:19" s="1162" customFormat="1" ht="23.25">
      <c r="A257" s="1089"/>
      <c r="B257" s="1183"/>
      <c r="C257" s="1183"/>
      <c r="D257" s="1089"/>
      <c r="E257" s="1089"/>
      <c r="F257" s="1089"/>
      <c r="G257" s="1089"/>
      <c r="H257" s="1089"/>
      <c r="I257" s="1089"/>
      <c r="J257" s="1089"/>
      <c r="K257" s="1184"/>
      <c r="L257" s="1089"/>
      <c r="M257" s="1089"/>
      <c r="N257" s="1185"/>
      <c r="O257" s="1196"/>
      <c r="P257" s="1192"/>
      <c r="Q257" s="1189"/>
      <c r="R257" s="1089"/>
      <c r="S257" s="1089"/>
    </row>
    <row r="258" spans="1:19" s="1162" customFormat="1" ht="23.25">
      <c r="A258" s="1089"/>
      <c r="B258" s="1183"/>
      <c r="C258" s="1183"/>
      <c r="D258" s="1089"/>
      <c r="E258" s="1089"/>
      <c r="F258" s="1089"/>
      <c r="G258" s="1089"/>
      <c r="H258" s="1089"/>
      <c r="I258" s="1089"/>
      <c r="J258" s="1089"/>
      <c r="K258" s="1184"/>
      <c r="L258" s="1089"/>
      <c r="M258" s="1089"/>
      <c r="N258" s="1185"/>
      <c r="O258" s="1196"/>
      <c r="P258" s="1192"/>
      <c r="Q258" s="1189"/>
      <c r="R258" s="1089"/>
      <c r="S258" s="1089"/>
    </row>
    <row r="259" spans="1:19" s="1162" customFormat="1" ht="23.25">
      <c r="A259" s="1089"/>
      <c r="B259" s="1183"/>
      <c r="C259" s="1183"/>
      <c r="D259" s="1089"/>
      <c r="E259" s="1089"/>
      <c r="F259" s="1089"/>
      <c r="G259" s="1089"/>
      <c r="H259" s="1089"/>
      <c r="I259" s="1089"/>
      <c r="J259" s="1089"/>
      <c r="K259" s="1184"/>
      <c r="L259" s="1089"/>
      <c r="M259" s="1089"/>
      <c r="N259" s="1185"/>
      <c r="O259" s="1196"/>
      <c r="P259" s="1192"/>
      <c r="Q259" s="1189"/>
      <c r="R259" s="1089"/>
      <c r="S259" s="1089"/>
    </row>
    <row r="260" spans="1:19" s="1162" customFormat="1" ht="23.25">
      <c r="A260" s="1089"/>
      <c r="B260" s="1183"/>
      <c r="C260" s="1183"/>
      <c r="D260" s="1089"/>
      <c r="E260" s="1089"/>
      <c r="F260" s="1089"/>
      <c r="G260" s="1089"/>
      <c r="H260" s="1089"/>
      <c r="I260" s="1089"/>
      <c r="J260" s="1089"/>
      <c r="K260" s="1184"/>
      <c r="L260" s="1089"/>
      <c r="M260" s="1089"/>
      <c r="N260" s="1185"/>
      <c r="O260" s="1196"/>
      <c r="P260" s="1192"/>
      <c r="Q260" s="1189"/>
      <c r="R260" s="1089"/>
      <c r="S260" s="1089"/>
    </row>
    <row r="261" spans="1:19" s="1162" customFormat="1" ht="23.25">
      <c r="A261" s="1089"/>
      <c r="B261" s="1183"/>
      <c r="C261" s="1183"/>
      <c r="D261" s="1089"/>
      <c r="E261" s="1089"/>
      <c r="F261" s="1089"/>
      <c r="G261" s="1089"/>
      <c r="H261" s="1089"/>
      <c r="I261" s="1089"/>
      <c r="J261" s="1089"/>
      <c r="K261" s="1184"/>
      <c r="L261" s="1089"/>
      <c r="M261" s="1089"/>
      <c r="N261" s="1185"/>
      <c r="O261" s="1196"/>
      <c r="P261" s="1192"/>
      <c r="Q261" s="1189"/>
      <c r="R261" s="1089"/>
      <c r="S261" s="1089"/>
    </row>
    <row r="262" spans="1:19" s="1162" customFormat="1" ht="23.25">
      <c r="A262" s="1089"/>
      <c r="B262" s="1183"/>
      <c r="C262" s="1183"/>
      <c r="D262" s="1089"/>
      <c r="E262" s="1089"/>
      <c r="F262" s="1089"/>
      <c r="G262" s="1089"/>
      <c r="H262" s="1089"/>
      <c r="I262" s="1089"/>
      <c r="J262" s="1089"/>
      <c r="K262" s="1184"/>
      <c r="L262" s="1089"/>
      <c r="M262" s="1089"/>
      <c r="N262" s="1185"/>
      <c r="O262" s="1196"/>
      <c r="P262" s="1192"/>
      <c r="Q262" s="1189"/>
      <c r="R262" s="1089"/>
      <c r="S262" s="1089"/>
    </row>
    <row r="263" spans="1:19" s="1162" customFormat="1" ht="23.25">
      <c r="A263" s="1089"/>
      <c r="B263" s="1183"/>
      <c r="C263" s="1183"/>
      <c r="D263" s="1089"/>
      <c r="E263" s="1089"/>
      <c r="F263" s="1089"/>
      <c r="G263" s="1089"/>
      <c r="H263" s="1089"/>
      <c r="I263" s="1089"/>
      <c r="J263" s="1089"/>
      <c r="K263" s="1184"/>
      <c r="L263" s="1089"/>
      <c r="M263" s="1089"/>
      <c r="N263" s="1185"/>
      <c r="O263" s="1196"/>
      <c r="P263" s="1192"/>
      <c r="Q263" s="1189"/>
      <c r="R263" s="1089"/>
      <c r="S263" s="1089"/>
    </row>
    <row r="264" spans="1:19" s="1162" customFormat="1" ht="23.25">
      <c r="A264" s="1089"/>
      <c r="B264" s="1183"/>
      <c r="C264" s="1183"/>
      <c r="D264" s="1089"/>
      <c r="E264" s="1089"/>
      <c r="F264" s="1089"/>
      <c r="G264" s="1089"/>
      <c r="H264" s="1089"/>
      <c r="I264" s="1089"/>
      <c r="J264" s="1089"/>
      <c r="K264" s="1184"/>
      <c r="L264" s="1089"/>
      <c r="M264" s="1089"/>
      <c r="N264" s="1185"/>
      <c r="O264" s="1196"/>
      <c r="P264" s="1192"/>
      <c r="Q264" s="1189"/>
      <c r="R264" s="1089"/>
      <c r="S264" s="1089"/>
    </row>
    <row r="265" spans="1:19" s="1162" customFormat="1" ht="23.25">
      <c r="A265" s="1089"/>
      <c r="B265" s="1183"/>
      <c r="C265" s="1183"/>
      <c r="D265" s="1089"/>
      <c r="E265" s="1089"/>
      <c r="F265" s="1089"/>
      <c r="G265" s="1089"/>
      <c r="H265" s="1089"/>
      <c r="I265" s="1089"/>
      <c r="J265" s="1089"/>
      <c r="K265" s="1184"/>
      <c r="L265" s="1089"/>
      <c r="M265" s="1089"/>
      <c r="N265" s="1185"/>
      <c r="O265" s="1196"/>
      <c r="P265" s="1192"/>
      <c r="Q265" s="1189"/>
      <c r="R265" s="1089"/>
      <c r="S265" s="1089"/>
    </row>
    <row r="266" spans="1:19" s="1162" customFormat="1" ht="23.25">
      <c r="A266" s="1089"/>
      <c r="B266" s="1183"/>
      <c r="C266" s="1183"/>
      <c r="D266" s="1089"/>
      <c r="E266" s="1089"/>
      <c r="F266" s="1089"/>
      <c r="G266" s="1089"/>
      <c r="H266" s="1089"/>
      <c r="I266" s="1089"/>
      <c r="J266" s="1089"/>
      <c r="K266" s="1184"/>
      <c r="L266" s="1089"/>
      <c r="M266" s="1089"/>
      <c r="N266" s="1185"/>
      <c r="O266" s="1196"/>
      <c r="P266" s="1192"/>
      <c r="Q266" s="1189"/>
      <c r="R266" s="1089"/>
      <c r="S266" s="1089"/>
    </row>
    <row r="267" spans="1:19" s="1162" customFormat="1" ht="23.25">
      <c r="A267" s="1089"/>
      <c r="B267" s="1183"/>
      <c r="C267" s="1183"/>
      <c r="D267" s="1089"/>
      <c r="E267" s="1089"/>
      <c r="F267" s="1089"/>
      <c r="G267" s="1089"/>
      <c r="H267" s="1089"/>
      <c r="I267" s="1089"/>
      <c r="J267" s="1089"/>
      <c r="K267" s="1184"/>
      <c r="L267" s="1089"/>
      <c r="M267" s="1089"/>
      <c r="N267" s="1185"/>
      <c r="O267" s="1196"/>
      <c r="P267" s="1192"/>
      <c r="Q267" s="1189"/>
      <c r="R267" s="1089"/>
      <c r="S267" s="1089"/>
    </row>
    <row r="268" spans="1:19" s="1162" customFormat="1" ht="23.25">
      <c r="A268" s="1089"/>
      <c r="B268" s="1183"/>
      <c r="C268" s="1183"/>
      <c r="D268" s="1089"/>
      <c r="E268" s="1089"/>
      <c r="F268" s="1089"/>
      <c r="G268" s="1089"/>
      <c r="H268" s="1089"/>
      <c r="I268" s="1089"/>
      <c r="J268" s="1089"/>
      <c r="K268" s="1184"/>
      <c r="L268" s="1089"/>
      <c r="M268" s="1089"/>
      <c r="N268" s="1185"/>
      <c r="O268" s="1196"/>
      <c r="P268" s="1192"/>
      <c r="Q268" s="1189"/>
      <c r="R268" s="1089"/>
      <c r="S268" s="1089"/>
    </row>
    <row r="269" spans="1:19" s="1162" customFormat="1" ht="23.25">
      <c r="A269" s="1089"/>
      <c r="B269" s="1183"/>
      <c r="C269" s="1183"/>
      <c r="D269" s="1089"/>
      <c r="E269" s="1089"/>
      <c r="F269" s="1089"/>
      <c r="G269" s="1089"/>
      <c r="H269" s="1089"/>
      <c r="I269" s="1089"/>
      <c r="J269" s="1089"/>
      <c r="K269" s="1184"/>
      <c r="L269" s="1089"/>
      <c r="M269" s="1089"/>
      <c r="N269" s="1185"/>
      <c r="O269" s="1196"/>
      <c r="P269" s="1192"/>
      <c r="Q269" s="1189"/>
      <c r="R269" s="1089"/>
      <c r="S269" s="1089"/>
    </row>
    <row r="270" spans="1:19" s="1162" customFormat="1" ht="23.25">
      <c r="A270" s="1089"/>
      <c r="B270" s="1183"/>
      <c r="C270" s="1183"/>
      <c r="D270" s="1089"/>
      <c r="E270" s="1089"/>
      <c r="F270" s="1089"/>
      <c r="G270" s="1089"/>
      <c r="H270" s="1089"/>
      <c r="I270" s="1089"/>
      <c r="J270" s="1089"/>
      <c r="K270" s="1184"/>
      <c r="L270" s="1089"/>
      <c r="M270" s="1089"/>
      <c r="N270" s="1185"/>
      <c r="O270" s="1196"/>
      <c r="P270" s="1192"/>
      <c r="Q270" s="1189"/>
      <c r="R270" s="1089"/>
      <c r="S270" s="1089"/>
    </row>
    <row r="271" spans="1:19" s="1162" customFormat="1" ht="23.25">
      <c r="A271" s="1089"/>
      <c r="B271" s="1183"/>
      <c r="C271" s="1183"/>
      <c r="D271" s="1089"/>
      <c r="E271" s="1089"/>
      <c r="F271" s="1089"/>
      <c r="G271" s="1089"/>
      <c r="H271" s="1089"/>
      <c r="I271" s="1089"/>
      <c r="J271" s="1089"/>
      <c r="K271" s="1184"/>
      <c r="L271" s="1089"/>
      <c r="M271" s="1089"/>
      <c r="N271" s="1185"/>
      <c r="O271" s="1196"/>
      <c r="P271" s="1192"/>
      <c r="Q271" s="1189"/>
      <c r="R271" s="1089"/>
      <c r="S271" s="1089"/>
    </row>
    <row r="272" spans="1:19" s="1162" customFormat="1" ht="23.25">
      <c r="A272" s="1089"/>
      <c r="B272" s="1183"/>
      <c r="C272" s="1183"/>
      <c r="D272" s="1089"/>
      <c r="E272" s="1089"/>
      <c r="F272" s="1089"/>
      <c r="G272" s="1089"/>
      <c r="H272" s="1089"/>
      <c r="I272" s="1089"/>
      <c r="J272" s="1089"/>
      <c r="K272" s="1184"/>
      <c r="L272" s="1089"/>
      <c r="M272" s="1089"/>
      <c r="N272" s="1185"/>
      <c r="O272" s="1196"/>
      <c r="P272" s="1192"/>
      <c r="Q272" s="1189"/>
      <c r="R272" s="1089"/>
      <c r="S272" s="1089"/>
    </row>
    <row r="273" spans="1:19" s="1162" customFormat="1" ht="23.25">
      <c r="A273" s="1089"/>
      <c r="B273" s="1183"/>
      <c r="C273" s="1183"/>
      <c r="D273" s="1089"/>
      <c r="E273" s="1089"/>
      <c r="F273" s="1089"/>
      <c r="G273" s="1089"/>
      <c r="H273" s="1089"/>
      <c r="I273" s="1089"/>
      <c r="J273" s="1089"/>
      <c r="K273" s="1184"/>
      <c r="L273" s="1089"/>
      <c r="M273" s="1089"/>
      <c r="N273" s="1185"/>
      <c r="O273" s="1196"/>
      <c r="P273" s="1192"/>
      <c r="Q273" s="1189"/>
      <c r="R273" s="1089"/>
      <c r="S273" s="1089"/>
    </row>
    <row r="274" spans="1:19" s="1162" customFormat="1" ht="23.25">
      <c r="A274" s="1089"/>
      <c r="B274" s="1183"/>
      <c r="C274" s="1183"/>
      <c r="D274" s="1089"/>
      <c r="E274" s="1089"/>
      <c r="F274" s="1089"/>
      <c r="G274" s="1089"/>
      <c r="H274" s="1089"/>
      <c r="I274" s="1089"/>
      <c r="J274" s="1089"/>
      <c r="K274" s="1184"/>
      <c r="L274" s="1089"/>
      <c r="M274" s="1089"/>
      <c r="N274" s="1185"/>
      <c r="O274" s="1196"/>
      <c r="P274" s="1192"/>
      <c r="Q274" s="1189"/>
      <c r="R274" s="1089"/>
      <c r="S274" s="1089"/>
    </row>
    <row r="275" spans="1:19" s="1162" customFormat="1" ht="23.25">
      <c r="A275" s="1089"/>
      <c r="B275" s="1183"/>
      <c r="C275" s="1183"/>
      <c r="D275" s="1089"/>
      <c r="E275" s="1089"/>
      <c r="F275" s="1089"/>
      <c r="G275" s="1089"/>
      <c r="H275" s="1089"/>
      <c r="I275" s="1089"/>
      <c r="J275" s="1089"/>
      <c r="K275" s="1184"/>
      <c r="L275" s="1089"/>
      <c r="M275" s="1089"/>
      <c r="N275" s="1185"/>
      <c r="O275" s="1196"/>
      <c r="P275" s="1192"/>
      <c r="Q275" s="1189"/>
      <c r="R275" s="1089"/>
      <c r="S275" s="1089"/>
    </row>
    <row r="276" spans="1:19" s="1162" customFormat="1" ht="23.25">
      <c r="A276" s="1089"/>
      <c r="B276" s="1183"/>
      <c r="C276" s="1183"/>
      <c r="D276" s="1089"/>
      <c r="E276" s="1089"/>
      <c r="F276" s="1089"/>
      <c r="G276" s="1089"/>
      <c r="H276" s="1089"/>
      <c r="I276" s="1089"/>
      <c r="J276" s="1089"/>
      <c r="K276" s="1184"/>
      <c r="L276" s="1089"/>
      <c r="M276" s="1089"/>
      <c r="N276" s="1185"/>
      <c r="O276" s="1196"/>
      <c r="P276" s="1192"/>
      <c r="Q276" s="1189"/>
      <c r="R276" s="1089"/>
      <c r="S276" s="1089"/>
    </row>
    <row r="277" spans="1:19" s="1162" customFormat="1" ht="23.25">
      <c r="A277" s="1089"/>
      <c r="B277" s="1183"/>
      <c r="C277" s="1183"/>
      <c r="D277" s="1089"/>
      <c r="E277" s="1089"/>
      <c r="F277" s="1089"/>
      <c r="G277" s="1089"/>
      <c r="H277" s="1089"/>
      <c r="I277" s="1089"/>
      <c r="J277" s="1089"/>
      <c r="K277" s="1184"/>
      <c r="L277" s="1089"/>
      <c r="M277" s="1089"/>
      <c r="N277" s="1185"/>
      <c r="O277" s="1196"/>
      <c r="P277" s="1192"/>
      <c r="Q277" s="1189"/>
      <c r="R277" s="1089"/>
      <c r="S277" s="1089"/>
    </row>
    <row r="278" spans="1:19" s="1162" customFormat="1" ht="23.25">
      <c r="A278" s="1089"/>
      <c r="B278" s="1183"/>
      <c r="C278" s="1183"/>
      <c r="D278" s="1089"/>
      <c r="E278" s="1089"/>
      <c r="F278" s="1089"/>
      <c r="G278" s="1089"/>
      <c r="H278" s="1089"/>
      <c r="I278" s="1089"/>
      <c r="J278" s="1089"/>
      <c r="K278" s="1184"/>
      <c r="L278" s="1089"/>
      <c r="M278" s="1089"/>
      <c r="N278" s="1185"/>
      <c r="O278" s="1196"/>
      <c r="P278" s="1192"/>
      <c r="Q278" s="1189"/>
      <c r="R278" s="1089"/>
      <c r="S278" s="1089"/>
    </row>
    <row r="279" spans="1:19" s="1162" customFormat="1" ht="23.25">
      <c r="A279" s="1089"/>
      <c r="B279" s="1183"/>
      <c r="C279" s="1183"/>
      <c r="D279" s="1089"/>
      <c r="E279" s="1089"/>
      <c r="F279" s="1089"/>
      <c r="G279" s="1089"/>
      <c r="H279" s="1089"/>
      <c r="I279" s="1089"/>
      <c r="J279" s="1089"/>
      <c r="K279" s="1184"/>
      <c r="L279" s="1089"/>
      <c r="M279" s="1089"/>
      <c r="N279" s="1185"/>
      <c r="O279" s="1196"/>
      <c r="P279" s="1192"/>
      <c r="Q279" s="1189"/>
      <c r="R279" s="1089"/>
      <c r="S279" s="1089"/>
    </row>
    <row r="280" spans="1:19" s="1162" customFormat="1" ht="23.25">
      <c r="A280" s="1089"/>
      <c r="B280" s="1183"/>
      <c r="C280" s="1183"/>
      <c r="D280" s="1089"/>
      <c r="E280" s="1089"/>
      <c r="F280" s="1089"/>
      <c r="G280" s="1089"/>
      <c r="H280" s="1089"/>
      <c r="I280" s="1089"/>
      <c r="J280" s="1089"/>
      <c r="K280" s="1184"/>
      <c r="L280" s="1089"/>
      <c r="M280" s="1089"/>
      <c r="N280" s="1185"/>
      <c r="O280" s="1196"/>
      <c r="P280" s="1192"/>
      <c r="Q280" s="1189"/>
      <c r="R280" s="1089"/>
      <c r="S280" s="1089"/>
    </row>
    <row r="281" spans="1:19" s="1162" customFormat="1" ht="23.25">
      <c r="A281" s="1089"/>
      <c r="B281" s="1183"/>
      <c r="C281" s="1183"/>
      <c r="D281" s="1089"/>
      <c r="E281" s="1089"/>
      <c r="F281" s="1089"/>
      <c r="G281" s="1089"/>
      <c r="H281" s="1089"/>
      <c r="I281" s="1089"/>
      <c r="J281" s="1089"/>
      <c r="K281" s="1184"/>
      <c r="L281" s="1089"/>
      <c r="M281" s="1089"/>
      <c r="N281" s="1185"/>
      <c r="O281" s="1196"/>
      <c r="P281" s="1192"/>
      <c r="Q281" s="1189"/>
      <c r="R281" s="1089"/>
      <c r="S281" s="1089"/>
    </row>
    <row r="282" spans="1:19" s="1162" customFormat="1" ht="23.25">
      <c r="A282" s="1089"/>
      <c r="B282" s="1183"/>
      <c r="C282" s="1183"/>
      <c r="D282" s="1089"/>
      <c r="E282" s="1089"/>
      <c r="F282" s="1089"/>
      <c r="G282" s="1089"/>
      <c r="H282" s="1089"/>
      <c r="I282" s="1089"/>
      <c r="J282" s="1089"/>
      <c r="K282" s="1184"/>
      <c r="L282" s="1089"/>
      <c r="M282" s="1089"/>
      <c r="N282" s="1185"/>
      <c r="O282" s="1196"/>
      <c r="P282" s="1192"/>
      <c r="Q282" s="1189"/>
      <c r="R282" s="1089"/>
      <c r="S282" s="1089"/>
    </row>
    <row r="283" spans="1:19" s="1162" customFormat="1" ht="23.25">
      <c r="A283" s="1089"/>
      <c r="B283" s="1183"/>
      <c r="C283" s="1183"/>
      <c r="D283" s="1089"/>
      <c r="E283" s="1089"/>
      <c r="F283" s="1089"/>
      <c r="G283" s="1089"/>
      <c r="H283" s="1089"/>
      <c r="I283" s="1089"/>
      <c r="J283" s="1089"/>
      <c r="K283" s="1184"/>
      <c r="L283" s="1089"/>
      <c r="M283" s="1089"/>
      <c r="N283" s="1185"/>
      <c r="O283" s="1196"/>
      <c r="P283" s="1192"/>
      <c r="Q283" s="1189"/>
      <c r="R283" s="1089"/>
      <c r="S283" s="1089"/>
    </row>
    <row r="284" spans="1:19" s="1162" customFormat="1" ht="23.25">
      <c r="A284" s="1089"/>
      <c r="B284" s="1183"/>
      <c r="C284" s="1183"/>
      <c r="D284" s="1089"/>
      <c r="E284" s="1089"/>
      <c r="F284" s="1089"/>
      <c r="G284" s="1089"/>
      <c r="H284" s="1089"/>
      <c r="I284" s="1089"/>
      <c r="J284" s="1089"/>
      <c r="K284" s="1184"/>
      <c r="L284" s="1089"/>
      <c r="M284" s="1089"/>
      <c r="N284" s="1185"/>
      <c r="O284" s="1196"/>
      <c r="P284" s="1192"/>
      <c r="Q284" s="1189"/>
      <c r="R284" s="1089"/>
      <c r="S284" s="1089"/>
    </row>
    <row r="285" spans="1:19" s="1162" customFormat="1" ht="23.25">
      <c r="A285" s="1089"/>
      <c r="B285" s="1183"/>
      <c r="C285" s="1183"/>
      <c r="D285" s="1089"/>
      <c r="E285" s="1089"/>
      <c r="F285" s="1089"/>
      <c r="G285" s="1089"/>
      <c r="H285" s="1089"/>
      <c r="I285" s="1089"/>
      <c r="J285" s="1089"/>
      <c r="K285" s="1184"/>
      <c r="L285" s="1089"/>
      <c r="M285" s="1089"/>
      <c r="N285" s="1185"/>
      <c r="O285" s="1196"/>
      <c r="P285" s="1192"/>
      <c r="Q285" s="1189"/>
      <c r="R285" s="1089"/>
      <c r="S285" s="1089"/>
    </row>
    <row r="286" spans="1:19" s="1162" customFormat="1" ht="23.25">
      <c r="A286" s="1089"/>
      <c r="B286" s="1183"/>
      <c r="C286" s="1183"/>
      <c r="D286" s="1089"/>
      <c r="E286" s="1089"/>
      <c r="F286" s="1089"/>
      <c r="G286" s="1089"/>
      <c r="H286" s="1089"/>
      <c r="I286" s="1089"/>
      <c r="J286" s="1089"/>
      <c r="K286" s="1184"/>
      <c r="L286" s="1089"/>
      <c r="M286" s="1089"/>
      <c r="N286" s="1185"/>
      <c r="O286" s="1196"/>
      <c r="P286" s="1192"/>
      <c r="Q286" s="1189"/>
      <c r="R286" s="1089"/>
      <c r="S286" s="1089"/>
    </row>
    <row r="287" spans="1:19" s="1162" customFormat="1" ht="23.25">
      <c r="A287" s="1089"/>
      <c r="B287" s="1183"/>
      <c r="C287" s="1183"/>
      <c r="D287" s="1089"/>
      <c r="E287" s="1089"/>
      <c r="F287" s="1089"/>
      <c r="G287" s="1089"/>
      <c r="H287" s="1089"/>
      <c r="I287" s="1089"/>
      <c r="J287" s="1089"/>
      <c r="K287" s="1184"/>
      <c r="L287" s="1089"/>
      <c r="M287" s="1089"/>
      <c r="N287" s="1185"/>
      <c r="O287" s="1196"/>
      <c r="P287" s="1192"/>
      <c r="Q287" s="1189"/>
      <c r="R287" s="1089"/>
      <c r="S287" s="1089"/>
    </row>
    <row r="288" spans="1:19" s="1162" customFormat="1" ht="23.25">
      <c r="A288" s="1089"/>
      <c r="B288" s="1183"/>
      <c r="C288" s="1183"/>
      <c r="D288" s="1089"/>
      <c r="E288" s="1089"/>
      <c r="F288" s="1089"/>
      <c r="G288" s="1089"/>
      <c r="H288" s="1089"/>
      <c r="I288" s="1089"/>
      <c r="J288" s="1089"/>
      <c r="K288" s="1184"/>
      <c r="L288" s="1089"/>
      <c r="M288" s="1089"/>
      <c r="N288" s="1185"/>
      <c r="O288" s="1196"/>
      <c r="P288" s="1192"/>
      <c r="Q288" s="1189"/>
      <c r="R288" s="1089"/>
      <c r="S288" s="1089"/>
    </row>
    <row r="289" spans="1:19" s="1162" customFormat="1" ht="23.25">
      <c r="A289" s="1089"/>
      <c r="B289" s="1183"/>
      <c r="C289" s="1183"/>
      <c r="D289" s="1089"/>
      <c r="E289" s="1089"/>
      <c r="F289" s="1089"/>
      <c r="G289" s="1089"/>
      <c r="H289" s="1089"/>
      <c r="I289" s="1089"/>
      <c r="J289" s="1089"/>
      <c r="K289" s="1184"/>
      <c r="L289" s="1089"/>
      <c r="M289" s="1089"/>
      <c r="N289" s="1185"/>
      <c r="O289" s="1196"/>
      <c r="P289" s="1192"/>
      <c r="Q289" s="1189"/>
      <c r="R289" s="1089"/>
      <c r="S289" s="1089"/>
    </row>
    <row r="290" spans="1:19" s="1162" customFormat="1" ht="23.25">
      <c r="A290" s="1089"/>
      <c r="B290" s="1183"/>
      <c r="C290" s="1183"/>
      <c r="D290" s="1089"/>
      <c r="E290" s="1089"/>
      <c r="F290" s="1089"/>
      <c r="G290" s="1089"/>
      <c r="H290" s="1089"/>
      <c r="I290" s="1089"/>
      <c r="J290" s="1089"/>
      <c r="K290" s="1184"/>
      <c r="L290" s="1089"/>
      <c r="M290" s="1089"/>
      <c r="N290" s="1185"/>
      <c r="O290" s="1196"/>
      <c r="P290" s="1192"/>
      <c r="Q290" s="1189"/>
      <c r="R290" s="1089"/>
      <c r="S290" s="1089"/>
    </row>
    <row r="291" spans="1:19" s="1162" customFormat="1" ht="23.25">
      <c r="A291" s="1089"/>
      <c r="B291" s="1183"/>
      <c r="C291" s="1183"/>
      <c r="D291" s="1089"/>
      <c r="E291" s="1089"/>
      <c r="F291" s="1089"/>
      <c r="G291" s="1089"/>
      <c r="H291" s="1089"/>
      <c r="I291" s="1089"/>
      <c r="J291" s="1089"/>
      <c r="K291" s="1184"/>
      <c r="L291" s="1089"/>
      <c r="M291" s="1089"/>
      <c r="N291" s="1185"/>
      <c r="O291" s="1196"/>
      <c r="P291" s="1192"/>
      <c r="Q291" s="1189"/>
      <c r="R291" s="1089"/>
      <c r="S291" s="1089"/>
    </row>
    <row r="292" spans="1:19" s="1162" customFormat="1" ht="23.25">
      <c r="A292" s="1089"/>
      <c r="B292" s="1183"/>
      <c r="C292" s="1183"/>
      <c r="D292" s="1089"/>
      <c r="E292" s="1089"/>
      <c r="F292" s="1089"/>
      <c r="G292" s="1089"/>
      <c r="H292" s="1089"/>
      <c r="I292" s="1089"/>
      <c r="J292" s="1089"/>
      <c r="K292" s="1184"/>
      <c r="L292" s="1089"/>
      <c r="M292" s="1089"/>
      <c r="N292" s="1185"/>
      <c r="O292" s="1196"/>
      <c r="P292" s="1192"/>
      <c r="Q292" s="1189"/>
      <c r="R292" s="1089"/>
      <c r="S292" s="1089"/>
    </row>
    <row r="293" spans="1:19" s="1162" customFormat="1" ht="23.25">
      <c r="A293" s="1089"/>
      <c r="B293" s="1183"/>
      <c r="C293" s="1183"/>
      <c r="D293" s="1089"/>
      <c r="E293" s="1089"/>
      <c r="F293" s="1089"/>
      <c r="G293" s="1089"/>
      <c r="H293" s="1089"/>
      <c r="I293" s="1089"/>
      <c r="J293" s="1089"/>
      <c r="K293" s="1184"/>
      <c r="L293" s="1089"/>
      <c r="M293" s="1089"/>
      <c r="N293" s="1185"/>
      <c r="O293" s="1196"/>
      <c r="P293" s="1192"/>
      <c r="Q293" s="1189"/>
      <c r="R293" s="1089"/>
      <c r="S293" s="1089"/>
    </row>
    <row r="294" spans="1:19" s="1162" customFormat="1" ht="23.25">
      <c r="A294" s="1089"/>
      <c r="B294" s="1183"/>
      <c r="C294" s="1183"/>
      <c r="D294" s="1089"/>
      <c r="E294" s="1089"/>
      <c r="F294" s="1089"/>
      <c r="G294" s="1089"/>
      <c r="H294" s="1089"/>
      <c r="I294" s="1089"/>
      <c r="J294" s="1089"/>
      <c r="K294" s="1184"/>
      <c r="L294" s="1089"/>
      <c r="M294" s="1089"/>
      <c r="N294" s="1185"/>
      <c r="O294" s="1196"/>
      <c r="P294" s="1192"/>
      <c r="Q294" s="1189"/>
      <c r="R294" s="1089"/>
      <c r="S294" s="1089"/>
    </row>
    <row r="295" spans="1:19" s="1162" customFormat="1" ht="23.25">
      <c r="A295" s="1089"/>
      <c r="B295" s="1183"/>
      <c r="C295" s="1183"/>
      <c r="D295" s="1089"/>
      <c r="E295" s="1089"/>
      <c r="F295" s="1089"/>
      <c r="G295" s="1089"/>
      <c r="H295" s="1089"/>
      <c r="I295" s="1089"/>
      <c r="J295" s="1089"/>
      <c r="K295" s="1184"/>
      <c r="L295" s="1089"/>
      <c r="M295" s="1089"/>
      <c r="N295" s="1185"/>
      <c r="O295" s="1196"/>
      <c r="P295" s="1192"/>
      <c r="Q295" s="1189"/>
      <c r="R295" s="1089"/>
      <c r="S295" s="1089"/>
    </row>
    <row r="296" spans="1:19" s="1162" customFormat="1" ht="23.25">
      <c r="A296" s="1089"/>
      <c r="B296" s="1183"/>
      <c r="C296" s="1183"/>
      <c r="D296" s="1089"/>
      <c r="E296" s="1089"/>
      <c r="F296" s="1089"/>
      <c r="G296" s="1089"/>
      <c r="H296" s="1089"/>
      <c r="I296" s="1089"/>
      <c r="J296" s="1089"/>
      <c r="K296" s="1184"/>
      <c r="L296" s="1089"/>
      <c r="M296" s="1089"/>
      <c r="N296" s="1185"/>
      <c r="O296" s="1196"/>
      <c r="P296" s="1192"/>
      <c r="Q296" s="1189"/>
      <c r="R296" s="1089"/>
      <c r="S296" s="1089"/>
    </row>
    <row r="297" spans="1:19" s="1162" customFormat="1" ht="23.25">
      <c r="A297" s="1089"/>
      <c r="B297" s="1183"/>
      <c r="C297" s="1183"/>
      <c r="D297" s="1089"/>
      <c r="E297" s="1089"/>
      <c r="F297" s="1089"/>
      <c r="G297" s="1089"/>
      <c r="H297" s="1089"/>
      <c r="I297" s="1089"/>
      <c r="J297" s="1089"/>
      <c r="K297" s="1184"/>
      <c r="L297" s="1089"/>
      <c r="M297" s="1089"/>
      <c r="N297" s="1185"/>
      <c r="O297" s="1196"/>
      <c r="P297" s="1192"/>
      <c r="Q297" s="1189"/>
      <c r="R297" s="1089"/>
      <c r="S297" s="1089"/>
    </row>
    <row r="298" spans="1:19" s="1162" customFormat="1" ht="23.25">
      <c r="A298" s="1089"/>
      <c r="B298" s="1183"/>
      <c r="C298" s="1183"/>
      <c r="D298" s="1089"/>
      <c r="E298" s="1089"/>
      <c r="F298" s="1089"/>
      <c r="G298" s="1089"/>
      <c r="H298" s="1089"/>
      <c r="I298" s="1089"/>
      <c r="J298" s="1089"/>
      <c r="K298" s="1184"/>
      <c r="L298" s="1089"/>
      <c r="M298" s="1089"/>
      <c r="N298" s="1185"/>
      <c r="O298" s="1196"/>
      <c r="P298" s="1192"/>
      <c r="Q298" s="1189"/>
      <c r="R298" s="1089"/>
      <c r="S298" s="1089"/>
    </row>
    <row r="299" spans="1:19" s="1162" customFormat="1" ht="23.25">
      <c r="A299" s="1089"/>
      <c r="B299" s="1183"/>
      <c r="C299" s="1183"/>
      <c r="D299" s="1089"/>
      <c r="E299" s="1089"/>
      <c r="F299" s="1089"/>
      <c r="G299" s="1089"/>
      <c r="H299" s="1089"/>
      <c r="I299" s="1089"/>
      <c r="J299" s="1089"/>
      <c r="K299" s="1184"/>
      <c r="L299" s="1089"/>
      <c r="M299" s="1089"/>
      <c r="N299" s="1185"/>
      <c r="O299" s="1196"/>
      <c r="P299" s="1192"/>
      <c r="Q299" s="1189"/>
      <c r="R299" s="1089"/>
      <c r="S299" s="1089"/>
    </row>
    <row r="300" spans="1:19" s="1162" customFormat="1" ht="23.25">
      <c r="A300" s="1089"/>
      <c r="B300" s="1183"/>
      <c r="C300" s="1183"/>
      <c r="D300" s="1089"/>
      <c r="E300" s="1089"/>
      <c r="F300" s="1089"/>
      <c r="G300" s="1089"/>
      <c r="H300" s="1089"/>
      <c r="I300" s="1089"/>
      <c r="J300" s="1089"/>
      <c r="K300" s="1184"/>
      <c r="L300" s="1089"/>
      <c r="M300" s="1089"/>
      <c r="N300" s="1185"/>
      <c r="O300" s="1196"/>
      <c r="P300" s="1192"/>
      <c r="Q300" s="1189"/>
      <c r="R300" s="1089"/>
      <c r="S300" s="1089"/>
    </row>
    <row r="301" spans="1:19" s="1162" customFormat="1" ht="23.25">
      <c r="A301" s="1089"/>
      <c r="B301" s="1183"/>
      <c r="C301" s="1183"/>
      <c r="D301" s="1089"/>
      <c r="E301" s="1089"/>
      <c r="F301" s="1089"/>
      <c r="G301" s="1089"/>
      <c r="H301" s="1089"/>
      <c r="I301" s="1089"/>
      <c r="J301" s="1089"/>
      <c r="K301" s="1184"/>
      <c r="L301" s="1089"/>
      <c r="M301" s="1089"/>
      <c r="N301" s="1185"/>
      <c r="O301" s="1196"/>
      <c r="P301" s="1192"/>
      <c r="Q301" s="1189"/>
      <c r="R301" s="1089"/>
      <c r="S301" s="1089"/>
    </row>
    <row r="302" spans="1:19" s="1162" customFormat="1" ht="23.25">
      <c r="A302" s="1089"/>
      <c r="B302" s="1183"/>
      <c r="C302" s="1183"/>
      <c r="D302" s="1089"/>
      <c r="E302" s="1089"/>
      <c r="F302" s="1089"/>
      <c r="G302" s="1089"/>
      <c r="H302" s="1089"/>
      <c r="I302" s="1089"/>
      <c r="J302" s="1089"/>
      <c r="K302" s="1184"/>
      <c r="L302" s="1089"/>
      <c r="M302" s="1089"/>
      <c r="N302" s="1185"/>
      <c r="O302" s="1196"/>
      <c r="P302" s="1192"/>
      <c r="Q302" s="1189"/>
      <c r="R302" s="1089"/>
      <c r="S302" s="1089"/>
    </row>
    <row r="303" spans="1:19" s="1162" customFormat="1" ht="23.25">
      <c r="A303" s="1089"/>
      <c r="B303" s="1183"/>
      <c r="C303" s="1183"/>
      <c r="D303" s="1089"/>
      <c r="E303" s="1089"/>
      <c r="F303" s="1089"/>
      <c r="G303" s="1089"/>
      <c r="H303" s="1089"/>
      <c r="I303" s="1089"/>
      <c r="J303" s="1089"/>
      <c r="K303" s="1184"/>
      <c r="L303" s="1089"/>
      <c r="M303" s="1089"/>
      <c r="N303" s="1185"/>
      <c r="O303" s="1196"/>
      <c r="P303" s="1192"/>
      <c r="Q303" s="1189"/>
      <c r="R303" s="1089"/>
      <c r="S303" s="1089"/>
    </row>
    <row r="304" spans="1:19" s="1162" customFormat="1" ht="23.25">
      <c r="A304" s="1089"/>
      <c r="B304" s="1183"/>
      <c r="C304" s="1183"/>
      <c r="D304" s="1089"/>
      <c r="E304" s="1089"/>
      <c r="F304" s="1089"/>
      <c r="G304" s="1089"/>
      <c r="H304" s="1089"/>
      <c r="I304" s="1089"/>
      <c r="J304" s="1089"/>
      <c r="K304" s="1184"/>
      <c r="L304" s="1089"/>
      <c r="M304" s="1089"/>
      <c r="N304" s="1185"/>
      <c r="O304" s="1196"/>
      <c r="P304" s="1192"/>
      <c r="Q304" s="1189"/>
      <c r="R304" s="1089"/>
      <c r="S304" s="1089"/>
    </row>
    <row r="305" spans="1:19" s="1162" customFormat="1" ht="23.25">
      <c r="A305" s="1089"/>
      <c r="B305" s="1183"/>
      <c r="C305" s="1183"/>
      <c r="D305" s="1089"/>
      <c r="E305" s="1089"/>
      <c r="F305" s="1089"/>
      <c r="G305" s="1089"/>
      <c r="H305" s="1089"/>
      <c r="I305" s="1089"/>
      <c r="J305" s="1089"/>
      <c r="K305" s="1184"/>
      <c r="L305" s="1089"/>
      <c r="M305" s="1089"/>
      <c r="N305" s="1185"/>
      <c r="O305" s="1196"/>
      <c r="P305" s="1192"/>
      <c r="Q305" s="1189"/>
      <c r="R305" s="1089"/>
      <c r="S305" s="1089"/>
    </row>
    <row r="306" spans="1:19" s="1162" customFormat="1" ht="23.25">
      <c r="A306" s="1089"/>
      <c r="B306" s="1183"/>
      <c r="C306" s="1183"/>
      <c r="D306" s="1089"/>
      <c r="E306" s="1089"/>
      <c r="F306" s="1089"/>
      <c r="G306" s="1089"/>
      <c r="H306" s="1089"/>
      <c r="I306" s="1089"/>
      <c r="J306" s="1089"/>
      <c r="K306" s="1184"/>
      <c r="L306" s="1089"/>
      <c r="M306" s="1089"/>
      <c r="N306" s="1185"/>
      <c r="O306" s="1196"/>
      <c r="P306" s="1192"/>
      <c r="Q306" s="1189"/>
      <c r="R306" s="1089"/>
      <c r="S306" s="1089"/>
    </row>
    <row r="307" spans="1:19" s="1162" customFormat="1" ht="23.25">
      <c r="A307" s="1089"/>
      <c r="B307" s="1183"/>
      <c r="C307" s="1183"/>
      <c r="D307" s="1089"/>
      <c r="E307" s="1089"/>
      <c r="F307" s="1089"/>
      <c r="G307" s="1089"/>
      <c r="H307" s="1089"/>
      <c r="I307" s="1089"/>
      <c r="J307" s="1089"/>
      <c r="K307" s="1184"/>
      <c r="L307" s="1089"/>
      <c r="M307" s="1089"/>
      <c r="N307" s="1185"/>
      <c r="O307" s="1196"/>
      <c r="P307" s="1192"/>
      <c r="Q307" s="1189"/>
      <c r="R307" s="1089"/>
      <c r="S307" s="1089"/>
    </row>
    <row r="308" spans="1:19" s="1162" customFormat="1" ht="23.25">
      <c r="A308" s="1089"/>
      <c r="B308" s="1183"/>
      <c r="C308" s="1183"/>
      <c r="D308" s="1089"/>
      <c r="E308" s="1089"/>
      <c r="F308" s="1089"/>
      <c r="G308" s="1089"/>
      <c r="H308" s="1089"/>
      <c r="I308" s="1089"/>
      <c r="J308" s="1089"/>
      <c r="K308" s="1184"/>
      <c r="L308" s="1089"/>
      <c r="M308" s="1089"/>
      <c r="N308" s="1185"/>
      <c r="O308" s="1196"/>
      <c r="P308" s="1192"/>
      <c r="Q308" s="1189"/>
      <c r="R308" s="1089"/>
      <c r="S308" s="1089"/>
    </row>
    <row r="309" spans="1:19" s="1162" customFormat="1" ht="23.25">
      <c r="A309" s="1089"/>
      <c r="B309" s="1183"/>
      <c r="C309" s="1183"/>
      <c r="D309" s="1089"/>
      <c r="E309" s="1089"/>
      <c r="F309" s="1089"/>
      <c r="G309" s="1089"/>
      <c r="H309" s="1089"/>
      <c r="I309" s="1089"/>
      <c r="J309" s="1089"/>
      <c r="K309" s="1184"/>
      <c r="L309" s="1089"/>
      <c r="M309" s="1089"/>
      <c r="N309" s="1185"/>
      <c r="O309" s="1196"/>
      <c r="P309" s="1192"/>
      <c r="Q309" s="1189"/>
      <c r="R309" s="1089"/>
      <c r="S309" s="1089"/>
    </row>
    <row r="310" spans="1:19" s="1162" customFormat="1" ht="23.25">
      <c r="A310" s="1089"/>
      <c r="B310" s="1183"/>
      <c r="C310" s="1183"/>
      <c r="D310" s="1089"/>
      <c r="E310" s="1089"/>
      <c r="F310" s="1089"/>
      <c r="G310" s="1089"/>
      <c r="H310" s="1089"/>
      <c r="I310" s="1089"/>
      <c r="J310" s="1089"/>
      <c r="K310" s="1184"/>
      <c r="L310" s="1089"/>
      <c r="M310" s="1089"/>
      <c r="N310" s="1185"/>
      <c r="O310" s="1196"/>
      <c r="P310" s="1192"/>
      <c r="Q310" s="1189"/>
      <c r="R310" s="1089"/>
      <c r="S310" s="1089"/>
    </row>
    <row r="311" spans="1:19" s="1162" customFormat="1" ht="23.25">
      <c r="A311" s="1089"/>
      <c r="B311" s="1183"/>
      <c r="C311" s="1183"/>
      <c r="D311" s="1089"/>
      <c r="E311" s="1089"/>
      <c r="F311" s="1089"/>
      <c r="G311" s="1089"/>
      <c r="H311" s="1089"/>
      <c r="I311" s="1089"/>
      <c r="J311" s="1089"/>
      <c r="K311" s="1184"/>
      <c r="L311" s="1089"/>
      <c r="M311" s="1089"/>
      <c r="N311" s="1185"/>
      <c r="O311" s="1196"/>
      <c r="P311" s="1192"/>
      <c r="Q311" s="1189"/>
      <c r="R311" s="1089"/>
      <c r="S311" s="1089"/>
    </row>
    <row r="312" spans="1:19" s="1162" customFormat="1" ht="23.25">
      <c r="A312" s="1089"/>
      <c r="B312" s="1183"/>
      <c r="C312" s="1183"/>
      <c r="D312" s="1089"/>
      <c r="E312" s="1089"/>
      <c r="F312" s="1089"/>
      <c r="G312" s="1089"/>
      <c r="H312" s="1089"/>
      <c r="I312" s="1089"/>
      <c r="J312" s="1089"/>
      <c r="K312" s="1184"/>
      <c r="L312" s="1089"/>
      <c r="M312" s="1089"/>
      <c r="N312" s="1185"/>
      <c r="O312" s="1196"/>
      <c r="P312" s="1192"/>
      <c r="Q312" s="1189"/>
      <c r="R312" s="1089"/>
      <c r="S312" s="1089"/>
    </row>
    <row r="313" spans="1:19" s="1162" customFormat="1" ht="23.25">
      <c r="A313" s="1089"/>
      <c r="B313" s="1183"/>
      <c r="C313" s="1183"/>
      <c r="D313" s="1089"/>
      <c r="E313" s="1089"/>
      <c r="F313" s="1089"/>
      <c r="G313" s="1089"/>
      <c r="H313" s="1089"/>
      <c r="I313" s="1089"/>
      <c r="J313" s="1089"/>
      <c r="K313" s="1184"/>
      <c r="L313" s="1089"/>
      <c r="M313" s="1089"/>
      <c r="N313" s="1185"/>
      <c r="O313" s="1196"/>
      <c r="P313" s="1192"/>
      <c r="Q313" s="1189"/>
      <c r="R313" s="1089"/>
      <c r="S313" s="1089"/>
    </row>
    <row r="314" spans="1:19" s="1162" customFormat="1" ht="23.25">
      <c r="A314" s="1089"/>
      <c r="B314" s="1183"/>
      <c r="C314" s="1183"/>
      <c r="D314" s="1089"/>
      <c r="E314" s="1089"/>
      <c r="F314" s="1089"/>
      <c r="G314" s="1089"/>
      <c r="H314" s="1089"/>
      <c r="I314" s="1089"/>
      <c r="J314" s="1089"/>
      <c r="K314" s="1184"/>
      <c r="L314" s="1089"/>
      <c r="M314" s="1089"/>
      <c r="N314" s="1185"/>
      <c r="O314" s="1196"/>
      <c r="P314" s="1192"/>
      <c r="Q314" s="1189"/>
      <c r="R314" s="1089"/>
      <c r="S314" s="1089"/>
    </row>
    <row r="315" spans="1:19" s="1162" customFormat="1" ht="23.25">
      <c r="A315" s="1089"/>
      <c r="B315" s="1183"/>
      <c r="C315" s="1183"/>
      <c r="D315" s="1089"/>
      <c r="E315" s="1089"/>
      <c r="F315" s="1089"/>
      <c r="G315" s="1089"/>
      <c r="H315" s="1089"/>
      <c r="I315" s="1089"/>
      <c r="J315" s="1089"/>
      <c r="K315" s="1184"/>
      <c r="L315" s="1089"/>
      <c r="M315" s="1089"/>
      <c r="N315" s="1185"/>
      <c r="O315" s="1196"/>
      <c r="P315" s="1192"/>
      <c r="Q315" s="1189"/>
      <c r="R315" s="1089"/>
      <c r="S315" s="1089"/>
    </row>
    <row r="316" spans="1:19" s="1162" customFormat="1" ht="23.25">
      <c r="A316" s="1089"/>
      <c r="B316" s="1183"/>
      <c r="C316" s="1183"/>
      <c r="D316" s="1089"/>
      <c r="E316" s="1089"/>
      <c r="F316" s="1089"/>
      <c r="G316" s="1089"/>
      <c r="H316" s="1089"/>
      <c r="I316" s="1089"/>
      <c r="J316" s="1089"/>
      <c r="K316" s="1184"/>
      <c r="L316" s="1089"/>
      <c r="M316" s="1089"/>
      <c r="N316" s="1185"/>
      <c r="O316" s="1196"/>
      <c r="P316" s="1192"/>
      <c r="Q316" s="1189"/>
      <c r="R316" s="1089"/>
      <c r="S316" s="1089"/>
    </row>
    <row r="317" spans="1:19" s="1162" customFormat="1" ht="23.25">
      <c r="A317" s="1089"/>
      <c r="B317" s="1183"/>
      <c r="C317" s="1183"/>
      <c r="D317" s="1089"/>
      <c r="E317" s="1089"/>
      <c r="F317" s="1089"/>
      <c r="G317" s="1089"/>
      <c r="H317" s="1089"/>
      <c r="I317" s="1089"/>
      <c r="J317" s="1089"/>
      <c r="K317" s="1184"/>
      <c r="L317" s="1089"/>
      <c r="M317" s="1089"/>
      <c r="N317" s="1185"/>
      <c r="O317" s="1196"/>
      <c r="P317" s="1192"/>
      <c r="Q317" s="1189"/>
      <c r="R317" s="1089"/>
      <c r="S317" s="1089"/>
    </row>
    <row r="318" spans="1:19" s="1162" customFormat="1" ht="23.25">
      <c r="A318" s="1089"/>
      <c r="B318" s="1183"/>
      <c r="C318" s="1183"/>
      <c r="D318" s="1089"/>
      <c r="E318" s="1089"/>
      <c r="F318" s="1089"/>
      <c r="G318" s="1089"/>
      <c r="H318" s="1089"/>
      <c r="I318" s="1089"/>
      <c r="J318" s="1089"/>
      <c r="K318" s="1184"/>
      <c r="L318" s="1089"/>
      <c r="M318" s="1089"/>
      <c r="N318" s="1185"/>
      <c r="O318" s="1196"/>
      <c r="P318" s="1192"/>
      <c r="Q318" s="1189"/>
      <c r="R318" s="1089"/>
      <c r="S318" s="1089"/>
    </row>
    <row r="319" spans="1:19" s="1162" customFormat="1" ht="23.25">
      <c r="A319" s="1089"/>
      <c r="B319" s="1183"/>
      <c r="C319" s="1183"/>
      <c r="D319" s="1089"/>
      <c r="E319" s="1089"/>
      <c r="F319" s="1089"/>
      <c r="G319" s="1089"/>
      <c r="H319" s="1089"/>
      <c r="I319" s="1089"/>
      <c r="J319" s="1089"/>
      <c r="K319" s="1184"/>
      <c r="L319" s="1089"/>
      <c r="M319" s="1089"/>
      <c r="N319" s="1185"/>
      <c r="O319" s="1196"/>
      <c r="P319" s="1192"/>
      <c r="Q319" s="1189"/>
      <c r="R319" s="1089"/>
      <c r="S319" s="1089"/>
    </row>
    <row r="320" spans="1:19" s="1162" customFormat="1" ht="23.25">
      <c r="A320" s="1089"/>
      <c r="B320" s="1183"/>
      <c r="C320" s="1183"/>
      <c r="D320" s="1089"/>
      <c r="E320" s="1089"/>
      <c r="F320" s="1089"/>
      <c r="G320" s="1089"/>
      <c r="H320" s="1089"/>
      <c r="I320" s="1089"/>
      <c r="J320" s="1089"/>
      <c r="K320" s="1184"/>
      <c r="L320" s="1089"/>
      <c r="M320" s="1089"/>
      <c r="N320" s="1185"/>
      <c r="O320" s="1196"/>
      <c r="P320" s="1192"/>
      <c r="Q320" s="1189"/>
      <c r="R320" s="1089"/>
      <c r="S320" s="1089"/>
    </row>
    <row r="321" spans="1:19" s="1162" customFormat="1" ht="23.25">
      <c r="A321" s="1089"/>
      <c r="B321" s="1183"/>
      <c r="C321" s="1183"/>
      <c r="D321" s="1089"/>
      <c r="E321" s="1089"/>
      <c r="F321" s="1089"/>
      <c r="G321" s="1089"/>
      <c r="H321" s="1089"/>
      <c r="I321" s="1089"/>
      <c r="J321" s="1089"/>
      <c r="K321" s="1184"/>
      <c r="L321" s="1089"/>
      <c r="M321" s="1089"/>
      <c r="N321" s="1185"/>
      <c r="O321" s="1196"/>
      <c r="P321" s="1192"/>
      <c r="Q321" s="1189"/>
      <c r="R321" s="1089"/>
      <c r="S321" s="1089"/>
    </row>
    <row r="322" spans="1:19" s="1162" customFormat="1" ht="23.25">
      <c r="A322" s="1089"/>
      <c r="B322" s="1183"/>
      <c r="C322" s="1183"/>
      <c r="D322" s="1089"/>
      <c r="E322" s="1089"/>
      <c r="F322" s="1089"/>
      <c r="G322" s="1089"/>
      <c r="H322" s="1089"/>
      <c r="I322" s="1089"/>
      <c r="J322" s="1089"/>
      <c r="K322" s="1184"/>
      <c r="L322" s="1089"/>
      <c r="M322" s="1089"/>
      <c r="N322" s="1185"/>
      <c r="O322" s="1196"/>
      <c r="P322" s="1192"/>
      <c r="Q322" s="1189"/>
      <c r="R322" s="1089"/>
      <c r="S322" s="1089"/>
    </row>
    <row r="323" spans="1:19" s="1162" customFormat="1" ht="23.25">
      <c r="A323" s="1089"/>
      <c r="B323" s="1183"/>
      <c r="C323" s="1183"/>
      <c r="D323" s="1089"/>
      <c r="E323" s="1089"/>
      <c r="F323" s="1089"/>
      <c r="G323" s="1089"/>
      <c r="H323" s="1089"/>
      <c r="I323" s="1089"/>
      <c r="J323" s="1089"/>
      <c r="K323" s="1184"/>
      <c r="L323" s="1089"/>
      <c r="M323" s="1089"/>
      <c r="N323" s="1185"/>
      <c r="O323" s="1196"/>
      <c r="P323" s="1192"/>
      <c r="Q323" s="1189"/>
      <c r="R323" s="1089"/>
      <c r="S323" s="1089"/>
    </row>
    <row r="324" spans="1:19" s="1162" customFormat="1" ht="23.25">
      <c r="A324" s="1089"/>
      <c r="B324" s="1183"/>
      <c r="C324" s="1183"/>
      <c r="D324" s="1089"/>
      <c r="E324" s="1089"/>
      <c r="F324" s="1089"/>
      <c r="G324" s="1089"/>
      <c r="H324" s="1089"/>
      <c r="I324" s="1089"/>
      <c r="J324" s="1089"/>
      <c r="K324" s="1184"/>
      <c r="L324" s="1089"/>
      <c r="M324" s="1089"/>
      <c r="N324" s="1185"/>
      <c r="O324" s="1196"/>
      <c r="P324" s="1192"/>
      <c r="Q324" s="1189"/>
      <c r="R324" s="1089"/>
      <c r="S324" s="1089"/>
    </row>
    <row r="325" spans="1:19" s="1162" customFormat="1" ht="23.25">
      <c r="A325" s="1089"/>
      <c r="B325" s="1183"/>
      <c r="C325" s="1183"/>
      <c r="D325" s="1089"/>
      <c r="E325" s="1089"/>
      <c r="F325" s="1089"/>
      <c r="G325" s="1089"/>
      <c r="H325" s="1089"/>
      <c r="I325" s="1089"/>
      <c r="J325" s="1089"/>
      <c r="K325" s="1184"/>
      <c r="L325" s="1089"/>
      <c r="M325" s="1089"/>
      <c r="N325" s="1185"/>
      <c r="O325" s="1196"/>
      <c r="P325" s="1192"/>
      <c r="Q325" s="1189"/>
      <c r="R325" s="1089"/>
      <c r="S325" s="1089"/>
    </row>
    <row r="326" spans="1:19" s="1162" customFormat="1" ht="23.25">
      <c r="A326" s="1089"/>
      <c r="B326" s="1183"/>
      <c r="C326" s="1183"/>
      <c r="D326" s="1089"/>
      <c r="E326" s="1089"/>
      <c r="F326" s="1089"/>
      <c r="G326" s="1089"/>
      <c r="H326" s="1089"/>
      <c r="I326" s="1089"/>
      <c r="J326" s="1089"/>
      <c r="K326" s="1184"/>
      <c r="L326" s="1089"/>
      <c r="M326" s="1089"/>
      <c r="N326" s="1185"/>
      <c r="O326" s="1196"/>
      <c r="P326" s="1192"/>
      <c r="Q326" s="1189"/>
      <c r="R326" s="1089"/>
      <c r="S326" s="1089"/>
    </row>
    <row r="327" spans="1:19" s="1162" customFormat="1" ht="23.25">
      <c r="A327" s="1089"/>
      <c r="B327" s="1183"/>
      <c r="C327" s="1183"/>
      <c r="D327" s="1089"/>
      <c r="E327" s="1089"/>
      <c r="F327" s="1089"/>
      <c r="G327" s="1089"/>
      <c r="H327" s="1089"/>
      <c r="I327" s="1089"/>
      <c r="J327" s="1089"/>
      <c r="K327" s="1184"/>
      <c r="L327" s="1089"/>
      <c r="M327" s="1089"/>
      <c r="N327" s="1185"/>
      <c r="O327" s="1196"/>
      <c r="P327" s="1192"/>
      <c r="Q327" s="1189"/>
      <c r="R327" s="1089"/>
      <c r="S327" s="1089"/>
    </row>
    <row r="328" spans="1:19" s="1162" customFormat="1" ht="23.25">
      <c r="A328" s="1089"/>
      <c r="B328" s="1183"/>
      <c r="C328" s="1183"/>
      <c r="D328" s="1089"/>
      <c r="E328" s="1089"/>
      <c r="F328" s="1089"/>
      <c r="G328" s="1089"/>
      <c r="H328" s="1089"/>
      <c r="I328" s="1089"/>
      <c r="J328" s="1089"/>
      <c r="K328" s="1184"/>
      <c r="L328" s="1089"/>
      <c r="M328" s="1089"/>
      <c r="N328" s="1185"/>
      <c r="O328" s="1196"/>
      <c r="P328" s="1192"/>
      <c r="Q328" s="1189"/>
      <c r="R328" s="1089"/>
      <c r="S328" s="1089"/>
    </row>
    <row r="329" spans="1:19" s="1162" customFormat="1" ht="23.25">
      <c r="A329" s="1089"/>
      <c r="B329" s="1183"/>
      <c r="C329" s="1183"/>
      <c r="D329" s="1089"/>
      <c r="E329" s="1089"/>
      <c r="F329" s="1089"/>
      <c r="G329" s="1089"/>
      <c r="H329" s="1089"/>
      <c r="I329" s="1089"/>
      <c r="J329" s="1089"/>
      <c r="K329" s="1184"/>
      <c r="L329" s="1089"/>
      <c r="M329" s="1089"/>
      <c r="N329" s="1185"/>
      <c r="O329" s="1196"/>
      <c r="P329" s="1192"/>
      <c r="Q329" s="1189"/>
      <c r="R329" s="1089"/>
      <c r="S329" s="1089"/>
    </row>
    <row r="330" spans="1:19" s="1162" customFormat="1" ht="23.25">
      <c r="A330" s="1089"/>
      <c r="B330" s="1183"/>
      <c r="C330" s="1183"/>
      <c r="D330" s="1089"/>
      <c r="E330" s="1089"/>
      <c r="F330" s="1089"/>
      <c r="G330" s="1089"/>
      <c r="H330" s="1089"/>
      <c r="I330" s="1089"/>
      <c r="J330" s="1089"/>
      <c r="K330" s="1184"/>
      <c r="L330" s="1089"/>
      <c r="M330" s="1089"/>
      <c r="N330" s="1185"/>
      <c r="O330" s="1196"/>
      <c r="P330" s="1192"/>
      <c r="Q330" s="1189"/>
      <c r="R330" s="1089"/>
      <c r="S330" s="1089"/>
    </row>
    <row r="331" spans="1:19" s="1162" customFormat="1" ht="23.25">
      <c r="A331" s="1089"/>
      <c r="B331" s="1183"/>
      <c r="C331" s="1183"/>
      <c r="D331" s="1089"/>
      <c r="E331" s="1089"/>
      <c r="F331" s="1089"/>
      <c r="G331" s="1089"/>
      <c r="H331" s="1089"/>
      <c r="I331" s="1089"/>
      <c r="J331" s="1089"/>
      <c r="K331" s="1184"/>
      <c r="L331" s="1089"/>
      <c r="M331" s="1089"/>
      <c r="N331" s="1185"/>
      <c r="O331" s="1196"/>
      <c r="P331" s="1192"/>
      <c r="Q331" s="1189"/>
      <c r="R331" s="1089"/>
      <c r="S331" s="1089"/>
    </row>
    <row r="332" spans="1:19" s="1162" customFormat="1" ht="23.25">
      <c r="A332" s="1089"/>
      <c r="B332" s="1183"/>
      <c r="C332" s="1183"/>
      <c r="D332" s="1089"/>
      <c r="E332" s="1089"/>
      <c r="F332" s="1089"/>
      <c r="G332" s="1089"/>
      <c r="H332" s="1089"/>
      <c r="I332" s="1089"/>
      <c r="J332" s="1089"/>
      <c r="K332" s="1184"/>
      <c r="L332" s="1089"/>
      <c r="M332" s="1089"/>
      <c r="N332" s="1185"/>
      <c r="O332" s="1196"/>
      <c r="P332" s="1192"/>
      <c r="Q332" s="1189"/>
      <c r="R332" s="1089"/>
      <c r="S332" s="1089"/>
    </row>
    <row r="333" spans="1:19" s="1162" customFormat="1" ht="23.25">
      <c r="A333" s="1089"/>
      <c r="B333" s="1183"/>
      <c r="C333" s="1183"/>
      <c r="D333" s="1089"/>
      <c r="E333" s="1089"/>
      <c r="F333" s="1089"/>
      <c r="G333" s="1089"/>
      <c r="H333" s="1089"/>
      <c r="I333" s="1089"/>
      <c r="J333" s="1089"/>
      <c r="K333" s="1184"/>
      <c r="L333" s="1089"/>
      <c r="M333" s="1089"/>
      <c r="N333" s="1185"/>
      <c r="O333" s="1196"/>
      <c r="P333" s="1192"/>
      <c r="Q333" s="1189"/>
      <c r="R333" s="1089"/>
      <c r="S333" s="1089"/>
    </row>
    <row r="334" spans="1:19" s="1162" customFormat="1" ht="23.25">
      <c r="A334" s="1089"/>
      <c r="B334" s="1183"/>
      <c r="C334" s="1183"/>
      <c r="D334" s="1089"/>
      <c r="E334" s="1089"/>
      <c r="F334" s="1089"/>
      <c r="G334" s="1089"/>
      <c r="H334" s="1089"/>
      <c r="I334" s="1089"/>
      <c r="J334" s="1089"/>
      <c r="K334" s="1184"/>
      <c r="L334" s="1089"/>
      <c r="M334" s="1089"/>
      <c r="N334" s="1185"/>
      <c r="O334" s="1196"/>
      <c r="P334" s="1192"/>
      <c r="Q334" s="1189"/>
      <c r="R334" s="1089"/>
      <c r="S334" s="1089"/>
    </row>
    <row r="335" spans="1:19" s="1162" customFormat="1" ht="23.25">
      <c r="A335" s="1089"/>
      <c r="B335" s="1183"/>
      <c r="C335" s="1183"/>
      <c r="D335" s="1089"/>
      <c r="E335" s="1089"/>
      <c r="F335" s="1089"/>
      <c r="G335" s="1089"/>
      <c r="H335" s="1089"/>
      <c r="I335" s="1089"/>
      <c r="J335" s="1089"/>
      <c r="K335" s="1184"/>
      <c r="L335" s="1089"/>
      <c r="M335" s="1089"/>
      <c r="N335" s="1185"/>
      <c r="O335" s="1196"/>
      <c r="P335" s="1192"/>
      <c r="Q335" s="1189"/>
      <c r="R335" s="1089"/>
      <c r="S335" s="1089"/>
    </row>
    <row r="336" spans="1:19" s="1162" customFormat="1" ht="23.25">
      <c r="A336" s="1089"/>
      <c r="B336" s="1183"/>
      <c r="C336" s="1183"/>
      <c r="D336" s="1089"/>
      <c r="E336" s="1089"/>
      <c r="F336" s="1089"/>
      <c r="G336" s="1089"/>
      <c r="H336" s="1089"/>
      <c r="I336" s="1089"/>
      <c r="J336" s="1089"/>
      <c r="K336" s="1184"/>
      <c r="L336" s="1089"/>
      <c r="M336" s="1089"/>
      <c r="N336" s="1185"/>
      <c r="O336" s="1196"/>
      <c r="P336" s="1192"/>
      <c r="Q336" s="1189"/>
      <c r="R336" s="1089"/>
      <c r="S336" s="1089"/>
    </row>
    <row r="337" spans="1:19" s="1162" customFormat="1" ht="23.25">
      <c r="A337" s="1089"/>
      <c r="B337" s="1183"/>
      <c r="C337" s="1183"/>
      <c r="D337" s="1089"/>
      <c r="E337" s="1089"/>
      <c r="F337" s="1089"/>
      <c r="G337" s="1089"/>
      <c r="H337" s="1089"/>
      <c r="I337" s="1089"/>
      <c r="J337" s="1089"/>
      <c r="K337" s="1184"/>
      <c r="L337" s="1089"/>
      <c r="M337" s="1089"/>
      <c r="N337" s="1185"/>
      <c r="O337" s="1196"/>
      <c r="P337" s="1192"/>
      <c r="Q337" s="1189"/>
      <c r="R337" s="1089"/>
      <c r="S337" s="1089"/>
    </row>
    <row r="338" spans="1:19" s="1162" customFormat="1" ht="23.25">
      <c r="A338" s="1089"/>
      <c r="B338" s="1183"/>
      <c r="C338" s="1183"/>
      <c r="D338" s="1089"/>
      <c r="E338" s="1089"/>
      <c r="F338" s="1089"/>
      <c r="G338" s="1089"/>
      <c r="H338" s="1089"/>
      <c r="I338" s="1089"/>
      <c r="J338" s="1089"/>
      <c r="K338" s="1184"/>
      <c r="L338" s="1089"/>
      <c r="M338" s="1089"/>
      <c r="N338" s="1185"/>
      <c r="O338" s="1196"/>
      <c r="P338" s="1192"/>
      <c r="Q338" s="1189"/>
      <c r="R338" s="1089"/>
      <c r="S338" s="1089"/>
    </row>
    <row r="339" spans="1:19" s="1162" customFormat="1" ht="23.25">
      <c r="A339" s="1089"/>
      <c r="B339" s="1183"/>
      <c r="C339" s="1183"/>
      <c r="D339" s="1089"/>
      <c r="E339" s="1089"/>
      <c r="F339" s="1089"/>
      <c r="G339" s="1089"/>
      <c r="H339" s="1089"/>
      <c r="I339" s="1089"/>
      <c r="J339" s="1089"/>
      <c r="K339" s="1184"/>
      <c r="L339" s="1089"/>
      <c r="M339" s="1089"/>
      <c r="N339" s="1185"/>
      <c r="O339" s="1196"/>
      <c r="P339" s="1192"/>
      <c r="Q339" s="1189"/>
      <c r="R339" s="1089"/>
      <c r="S339" s="1089"/>
    </row>
    <row r="340" spans="1:19" s="1162" customFormat="1" ht="23.25">
      <c r="A340" s="1089"/>
      <c r="B340" s="1183"/>
      <c r="C340" s="1183"/>
      <c r="D340" s="1089"/>
      <c r="E340" s="1089"/>
      <c r="F340" s="1089"/>
      <c r="G340" s="1089"/>
      <c r="H340" s="1089"/>
      <c r="I340" s="1089"/>
      <c r="J340" s="1089"/>
      <c r="K340" s="1184"/>
      <c r="L340" s="1089"/>
      <c r="M340" s="1089"/>
      <c r="N340" s="1185"/>
      <c r="O340" s="1196"/>
      <c r="P340" s="1192"/>
      <c r="Q340" s="1189"/>
      <c r="R340" s="1089"/>
      <c r="S340" s="1089"/>
    </row>
    <row r="341" spans="1:19" s="1162" customFormat="1" ht="23.25">
      <c r="A341" s="1089"/>
      <c r="B341" s="1183"/>
      <c r="C341" s="1183"/>
      <c r="D341" s="1089"/>
      <c r="E341" s="1089"/>
      <c r="F341" s="1089"/>
      <c r="G341" s="1089"/>
      <c r="H341" s="1089"/>
      <c r="I341" s="1089"/>
      <c r="J341" s="1089"/>
      <c r="K341" s="1184"/>
      <c r="L341" s="1089"/>
      <c r="M341" s="1089"/>
      <c r="N341" s="1185"/>
      <c r="O341" s="1196"/>
      <c r="P341" s="1192"/>
      <c r="Q341" s="1189"/>
      <c r="R341" s="1089"/>
      <c r="S341" s="1089"/>
    </row>
    <row r="342" spans="1:19" s="1162" customFormat="1" ht="23.25">
      <c r="A342" s="1089"/>
      <c r="B342" s="1183"/>
      <c r="C342" s="1183"/>
      <c r="D342" s="1089"/>
      <c r="E342" s="1089"/>
      <c r="F342" s="1089"/>
      <c r="G342" s="1089"/>
      <c r="H342" s="1089"/>
      <c r="I342" s="1089"/>
      <c r="J342" s="1089"/>
      <c r="K342" s="1184"/>
      <c r="L342" s="1089"/>
      <c r="M342" s="1089"/>
      <c r="N342" s="1185"/>
      <c r="O342" s="1196"/>
      <c r="P342" s="1192"/>
      <c r="Q342" s="1189"/>
      <c r="R342" s="1089"/>
      <c r="S342" s="1089"/>
    </row>
    <row r="343" spans="1:19" s="1162" customFormat="1" ht="23.25">
      <c r="A343" s="1089"/>
      <c r="B343" s="1183"/>
      <c r="C343" s="1183"/>
      <c r="D343" s="1089"/>
      <c r="E343" s="1089"/>
      <c r="F343" s="1089"/>
      <c r="G343" s="1089"/>
      <c r="H343" s="1089"/>
      <c r="I343" s="1089"/>
      <c r="J343" s="1089"/>
      <c r="K343" s="1184"/>
      <c r="L343" s="1089"/>
      <c r="M343" s="1089"/>
      <c r="N343" s="1185"/>
      <c r="O343" s="1196"/>
      <c r="P343" s="1192"/>
      <c r="Q343" s="1189"/>
      <c r="R343" s="1089"/>
      <c r="S343" s="1089"/>
    </row>
    <row r="344" spans="1:19" s="1162" customFormat="1" ht="23.25">
      <c r="A344" s="1089"/>
      <c r="B344" s="1183"/>
      <c r="C344" s="1183"/>
      <c r="D344" s="1089"/>
      <c r="E344" s="1089"/>
      <c r="F344" s="1089"/>
      <c r="G344" s="1089"/>
      <c r="H344" s="1089"/>
      <c r="I344" s="1089"/>
      <c r="J344" s="1089"/>
      <c r="K344" s="1184"/>
      <c r="L344" s="1089"/>
      <c r="M344" s="1089"/>
      <c r="N344" s="1185"/>
      <c r="O344" s="1196"/>
      <c r="P344" s="1192"/>
      <c r="Q344" s="1189"/>
      <c r="R344" s="1089"/>
      <c r="S344" s="1089"/>
    </row>
    <row r="345" spans="1:19" s="1162" customFormat="1" ht="23.25">
      <c r="A345" s="1089"/>
      <c r="B345" s="1183"/>
      <c r="C345" s="1183"/>
      <c r="D345" s="1089"/>
      <c r="E345" s="1089"/>
      <c r="F345" s="1089"/>
      <c r="G345" s="1089"/>
      <c r="H345" s="1089"/>
      <c r="I345" s="1089"/>
      <c r="J345" s="1089"/>
      <c r="K345" s="1184"/>
      <c r="L345" s="1089"/>
      <c r="M345" s="1089"/>
      <c r="N345" s="1185"/>
      <c r="O345" s="1196"/>
      <c r="P345" s="1192"/>
      <c r="Q345" s="1189"/>
      <c r="R345" s="1089"/>
      <c r="S345" s="1089"/>
    </row>
    <row r="346" spans="1:19" s="1162" customFormat="1" ht="23.25">
      <c r="A346" s="1089"/>
      <c r="B346" s="1183"/>
      <c r="C346" s="1183"/>
      <c r="D346" s="1089"/>
      <c r="E346" s="1089"/>
      <c r="F346" s="1089"/>
      <c r="G346" s="1089"/>
      <c r="H346" s="1089"/>
      <c r="I346" s="1089"/>
      <c r="J346" s="1089"/>
      <c r="K346" s="1184"/>
      <c r="L346" s="1089"/>
      <c r="M346" s="1089"/>
      <c r="N346" s="1185"/>
      <c r="O346" s="1196"/>
      <c r="P346" s="1192"/>
      <c r="Q346" s="1189"/>
      <c r="R346" s="1089"/>
      <c r="S346" s="1089"/>
    </row>
    <row r="347" spans="1:19" s="1162" customFormat="1" ht="23.25">
      <c r="A347" s="1089"/>
      <c r="B347" s="1183"/>
      <c r="C347" s="1183"/>
      <c r="D347" s="1089"/>
      <c r="E347" s="1089"/>
      <c r="F347" s="1089"/>
      <c r="G347" s="1089"/>
      <c r="H347" s="1089"/>
      <c r="I347" s="1089"/>
      <c r="J347" s="1089"/>
      <c r="K347" s="1184"/>
      <c r="L347" s="1089"/>
      <c r="M347" s="1089"/>
      <c r="N347" s="1185"/>
      <c r="O347" s="1196"/>
      <c r="P347" s="1192"/>
      <c r="Q347" s="1189"/>
      <c r="R347" s="1089"/>
      <c r="S347" s="1089"/>
    </row>
    <row r="348" spans="1:19" s="1162" customFormat="1" ht="23.25">
      <c r="A348" s="1089"/>
      <c r="B348" s="1183"/>
      <c r="C348" s="1183"/>
      <c r="D348" s="1089"/>
      <c r="E348" s="1089"/>
      <c r="F348" s="1089"/>
      <c r="G348" s="1089"/>
      <c r="H348" s="1089"/>
      <c r="I348" s="1089"/>
      <c r="J348" s="1089"/>
      <c r="K348" s="1184"/>
      <c r="L348" s="1089"/>
      <c r="M348" s="1089"/>
      <c r="N348" s="1185"/>
      <c r="O348" s="1196"/>
      <c r="P348" s="1192"/>
      <c r="Q348" s="1189"/>
      <c r="R348" s="1089"/>
      <c r="S348" s="1089"/>
    </row>
    <row r="349" spans="1:19" s="1162" customFormat="1" ht="23.25">
      <c r="A349" s="1089"/>
      <c r="B349" s="1183"/>
      <c r="C349" s="1183"/>
      <c r="D349" s="1089"/>
      <c r="E349" s="1089"/>
      <c r="F349" s="1089"/>
      <c r="G349" s="1089"/>
      <c r="H349" s="1089"/>
      <c r="I349" s="1089"/>
      <c r="J349" s="1089"/>
      <c r="K349" s="1184"/>
      <c r="L349" s="1089"/>
      <c r="M349" s="1089"/>
      <c r="N349" s="1185"/>
      <c r="O349" s="1196"/>
      <c r="P349" s="1192"/>
      <c r="Q349" s="1189"/>
      <c r="R349" s="1089"/>
      <c r="S349" s="1089"/>
    </row>
    <row r="350" spans="1:19" s="1162" customFormat="1" ht="23.25">
      <c r="A350" s="1089"/>
      <c r="B350" s="1183"/>
      <c r="C350" s="1183"/>
      <c r="D350" s="1089"/>
      <c r="E350" s="1089"/>
      <c r="F350" s="1089"/>
      <c r="G350" s="1089"/>
      <c r="H350" s="1089"/>
      <c r="I350" s="1089"/>
      <c r="J350" s="1089"/>
      <c r="K350" s="1184"/>
      <c r="L350" s="1089"/>
      <c r="M350" s="1089"/>
      <c r="N350" s="1185"/>
      <c r="O350" s="1196"/>
      <c r="P350" s="1192"/>
      <c r="Q350" s="1189"/>
      <c r="R350" s="1089"/>
      <c r="S350" s="1089"/>
    </row>
    <row r="351" spans="1:19" s="1162" customFormat="1" ht="23.25">
      <c r="A351" s="1089"/>
      <c r="B351" s="1183"/>
      <c r="C351" s="1183"/>
      <c r="D351" s="1089"/>
      <c r="E351" s="1089"/>
      <c r="F351" s="1089"/>
      <c r="G351" s="1089"/>
      <c r="H351" s="1089"/>
      <c r="I351" s="1089"/>
      <c r="J351" s="1089"/>
      <c r="K351" s="1184"/>
      <c r="L351" s="1089"/>
      <c r="M351" s="1089"/>
      <c r="N351" s="1185"/>
      <c r="O351" s="1196"/>
      <c r="P351" s="1192"/>
      <c r="Q351" s="1189"/>
      <c r="R351" s="1089"/>
      <c r="S351" s="1089"/>
    </row>
    <row r="352" spans="1:19" s="1162" customFormat="1" ht="23.25">
      <c r="A352" s="1089"/>
      <c r="B352" s="1183"/>
      <c r="C352" s="1183"/>
      <c r="D352" s="1089"/>
      <c r="E352" s="1089"/>
      <c r="F352" s="1089"/>
      <c r="G352" s="1089"/>
      <c r="H352" s="1089"/>
      <c r="I352" s="1089"/>
      <c r="J352" s="1089"/>
      <c r="K352" s="1184"/>
      <c r="L352" s="1089"/>
      <c r="M352" s="1089"/>
      <c r="N352" s="1185"/>
      <c r="O352" s="1196"/>
      <c r="P352" s="1192"/>
      <c r="Q352" s="1189"/>
      <c r="R352" s="1089"/>
      <c r="S352" s="1089"/>
    </row>
    <row r="353" spans="1:19" s="1162" customFormat="1" ht="23.25">
      <c r="A353" s="1089"/>
      <c r="B353" s="1183"/>
      <c r="C353" s="1183"/>
      <c r="D353" s="1089"/>
      <c r="E353" s="1089"/>
      <c r="F353" s="1089"/>
      <c r="G353" s="1089"/>
      <c r="H353" s="1089"/>
      <c r="I353" s="1089"/>
      <c r="J353" s="1089"/>
      <c r="K353" s="1184"/>
      <c r="L353" s="1089"/>
      <c r="M353" s="1089"/>
      <c r="N353" s="1185"/>
      <c r="O353" s="1196"/>
      <c r="P353" s="1192"/>
      <c r="Q353" s="1189"/>
      <c r="R353" s="1089"/>
      <c r="S353" s="1089"/>
    </row>
    <row r="354" spans="1:19" s="1162" customFormat="1" ht="23.25">
      <c r="A354" s="1089"/>
      <c r="B354" s="1183"/>
      <c r="C354" s="1183"/>
      <c r="D354" s="1089"/>
      <c r="E354" s="1089"/>
      <c r="F354" s="1089"/>
      <c r="G354" s="1089"/>
      <c r="H354" s="1089"/>
      <c r="I354" s="1089"/>
      <c r="J354" s="1089"/>
      <c r="K354" s="1184"/>
      <c r="L354" s="1089"/>
      <c r="M354" s="1089"/>
      <c r="N354" s="1185"/>
      <c r="O354" s="1196"/>
      <c r="P354" s="1192"/>
      <c r="Q354" s="1189"/>
      <c r="R354" s="1089"/>
      <c r="S354" s="1089"/>
    </row>
    <row r="355" spans="1:19" s="1162" customFormat="1" ht="23.25">
      <c r="A355" s="1089"/>
      <c r="B355" s="1183"/>
      <c r="C355" s="1183"/>
      <c r="D355" s="1089"/>
      <c r="E355" s="1089"/>
      <c r="F355" s="1089"/>
      <c r="G355" s="1089"/>
      <c r="H355" s="1089"/>
      <c r="I355" s="1089"/>
      <c r="J355" s="1089"/>
      <c r="K355" s="1184"/>
      <c r="L355" s="1089"/>
      <c r="M355" s="1089"/>
      <c r="N355" s="1185"/>
      <c r="O355" s="1196"/>
      <c r="P355" s="1192"/>
      <c r="Q355" s="1189"/>
      <c r="R355" s="1089"/>
      <c r="S355" s="1089"/>
    </row>
    <row r="356" spans="1:19" s="1162" customFormat="1" ht="23.25">
      <c r="A356" s="1089"/>
      <c r="B356" s="1183"/>
      <c r="C356" s="1183"/>
      <c r="D356" s="1089"/>
      <c r="E356" s="1089"/>
      <c r="F356" s="1089"/>
      <c r="G356" s="1089"/>
      <c r="H356" s="1089"/>
      <c r="I356" s="1089"/>
      <c r="J356" s="1089"/>
      <c r="K356" s="1184"/>
      <c r="L356" s="1089"/>
      <c r="M356" s="1089"/>
      <c r="N356" s="1185"/>
      <c r="O356" s="1196"/>
      <c r="P356" s="1192"/>
      <c r="Q356" s="1189"/>
      <c r="R356" s="1089"/>
      <c r="S356" s="1089"/>
    </row>
    <row r="357" spans="1:19" s="1162" customFormat="1" ht="23.25">
      <c r="A357" s="1089"/>
      <c r="B357" s="1183"/>
      <c r="C357" s="1183"/>
      <c r="D357" s="1089"/>
      <c r="E357" s="1089"/>
      <c r="F357" s="1089"/>
      <c r="G357" s="1089"/>
      <c r="H357" s="1089"/>
      <c r="I357" s="1089"/>
      <c r="J357" s="1089"/>
      <c r="K357" s="1184"/>
      <c r="L357" s="1089"/>
      <c r="M357" s="1089"/>
      <c r="N357" s="1185"/>
      <c r="O357" s="1196"/>
      <c r="P357" s="1192"/>
      <c r="Q357" s="1189"/>
      <c r="R357" s="1089"/>
      <c r="S357" s="1089"/>
    </row>
    <row r="358" spans="1:19" s="1162" customFormat="1" ht="23.25">
      <c r="A358" s="1089"/>
      <c r="B358" s="1183"/>
      <c r="C358" s="1183"/>
      <c r="D358" s="1089"/>
      <c r="E358" s="1089"/>
      <c r="F358" s="1089"/>
      <c r="G358" s="1089"/>
      <c r="H358" s="1089"/>
      <c r="I358" s="1089"/>
      <c r="J358" s="1089"/>
      <c r="K358" s="1184"/>
      <c r="L358" s="1089"/>
      <c r="M358" s="1089"/>
      <c r="N358" s="1185"/>
      <c r="O358" s="1196"/>
      <c r="P358" s="1192"/>
      <c r="Q358" s="1189"/>
      <c r="R358" s="1089"/>
      <c r="S358" s="1089"/>
    </row>
    <row r="359" spans="1:19" s="1162" customFormat="1" ht="23.25">
      <c r="A359" s="1089"/>
      <c r="B359" s="1183"/>
      <c r="C359" s="1183"/>
      <c r="D359" s="1089"/>
      <c r="E359" s="1089"/>
      <c r="F359" s="1089"/>
      <c r="G359" s="1089"/>
      <c r="H359" s="1089"/>
      <c r="I359" s="1089"/>
      <c r="J359" s="1089"/>
      <c r="K359" s="1184"/>
      <c r="L359" s="1089"/>
      <c r="M359" s="1089"/>
      <c r="N359" s="1185"/>
      <c r="O359" s="1196"/>
      <c r="P359" s="1192"/>
      <c r="Q359" s="1189"/>
      <c r="R359" s="1089"/>
      <c r="S359" s="1089"/>
    </row>
    <row r="360" spans="1:19" s="1162" customFormat="1" ht="23.25">
      <c r="A360" s="1089"/>
      <c r="B360" s="1183"/>
      <c r="C360" s="1183"/>
      <c r="D360" s="1089"/>
      <c r="E360" s="1089"/>
      <c r="F360" s="1089"/>
      <c r="G360" s="1089"/>
      <c r="H360" s="1089"/>
      <c r="I360" s="1089"/>
      <c r="J360" s="1089"/>
      <c r="K360" s="1184"/>
      <c r="L360" s="1089"/>
      <c r="M360" s="1089"/>
      <c r="N360" s="1185"/>
      <c r="O360" s="1196"/>
      <c r="P360" s="1192"/>
      <c r="Q360" s="1189"/>
      <c r="R360" s="1089"/>
      <c r="S360" s="1089"/>
    </row>
    <row r="361" spans="1:19" s="1162" customFormat="1" ht="23.25">
      <c r="A361" s="1089"/>
      <c r="B361" s="1183"/>
      <c r="C361" s="1183"/>
      <c r="D361" s="1089"/>
      <c r="E361" s="1089"/>
      <c r="F361" s="1089"/>
      <c r="G361" s="1089"/>
      <c r="H361" s="1089"/>
      <c r="I361" s="1089"/>
      <c r="J361" s="1089"/>
      <c r="K361" s="1184"/>
      <c r="L361" s="1089"/>
      <c r="M361" s="1089"/>
      <c r="N361" s="1185"/>
      <c r="O361" s="1196"/>
      <c r="P361" s="1192"/>
      <c r="Q361" s="1189"/>
      <c r="R361" s="1089"/>
      <c r="S361" s="1089"/>
    </row>
    <row r="362" spans="1:19" s="1162" customFormat="1" ht="23.25">
      <c r="A362" s="1089"/>
      <c r="B362" s="1183"/>
      <c r="C362" s="1183"/>
      <c r="D362" s="1089"/>
      <c r="E362" s="1089"/>
      <c r="F362" s="1089"/>
      <c r="G362" s="1089"/>
      <c r="H362" s="1089"/>
      <c r="I362" s="1089"/>
      <c r="J362" s="1089"/>
      <c r="K362" s="1184"/>
      <c r="L362" s="1089"/>
      <c r="M362" s="1089"/>
      <c r="N362" s="1185"/>
      <c r="O362" s="1196"/>
      <c r="P362" s="1192"/>
      <c r="Q362" s="1189"/>
      <c r="R362" s="1089"/>
      <c r="S362" s="1089"/>
    </row>
    <row r="363" spans="1:19" s="1162" customFormat="1" ht="23.25">
      <c r="A363" s="1089"/>
      <c r="B363" s="1183"/>
      <c r="C363" s="1183"/>
      <c r="D363" s="1089"/>
      <c r="E363" s="1089"/>
      <c r="F363" s="1089"/>
      <c r="G363" s="1089"/>
      <c r="H363" s="1089"/>
      <c r="I363" s="1089"/>
      <c r="J363" s="1089"/>
      <c r="K363" s="1184"/>
      <c r="L363" s="1089"/>
      <c r="M363" s="1089"/>
      <c r="N363" s="1185"/>
      <c r="O363" s="1196"/>
      <c r="P363" s="1192"/>
      <c r="Q363" s="1189"/>
      <c r="R363" s="1089"/>
      <c r="S363" s="1089"/>
    </row>
    <row r="364" spans="1:19" s="1162" customFormat="1" ht="23.25">
      <c r="A364" s="1089"/>
      <c r="B364" s="1183"/>
      <c r="C364" s="1183"/>
      <c r="D364" s="1089"/>
      <c r="E364" s="1089"/>
      <c r="F364" s="1089"/>
      <c r="G364" s="1089"/>
      <c r="H364" s="1089"/>
      <c r="I364" s="1089"/>
      <c r="J364" s="1089"/>
      <c r="K364" s="1184"/>
      <c r="L364" s="1089"/>
      <c r="M364" s="1089"/>
      <c r="N364" s="1185"/>
      <c r="O364" s="1196"/>
      <c r="P364" s="1192"/>
      <c r="Q364" s="1189"/>
      <c r="R364" s="1089"/>
      <c r="S364" s="1089"/>
    </row>
    <row r="365" spans="1:19" s="1162" customFormat="1" ht="23.25">
      <c r="A365" s="1089"/>
      <c r="B365" s="1183"/>
      <c r="C365" s="1183"/>
      <c r="D365" s="1089"/>
      <c r="E365" s="1089"/>
      <c r="F365" s="1089"/>
      <c r="G365" s="1089"/>
      <c r="H365" s="1089"/>
      <c r="I365" s="1089"/>
      <c r="J365" s="1089"/>
      <c r="K365" s="1184"/>
      <c r="L365" s="1089"/>
      <c r="M365" s="1089"/>
      <c r="N365" s="1185"/>
      <c r="O365" s="1196"/>
      <c r="P365" s="1192"/>
      <c r="Q365" s="1189"/>
      <c r="R365" s="1089"/>
      <c r="S365" s="1089"/>
    </row>
    <row r="366" spans="1:19" s="1162" customFormat="1" ht="23.25">
      <c r="A366" s="1089"/>
      <c r="B366" s="1183"/>
      <c r="C366" s="1183"/>
      <c r="D366" s="1089"/>
      <c r="E366" s="1089"/>
      <c r="F366" s="1089"/>
      <c r="G366" s="1089"/>
      <c r="H366" s="1089"/>
      <c r="I366" s="1089"/>
      <c r="J366" s="1089"/>
      <c r="K366" s="1184"/>
      <c r="L366" s="1089"/>
      <c r="M366" s="1089"/>
      <c r="N366" s="1185"/>
      <c r="O366" s="1196"/>
      <c r="P366" s="1192"/>
      <c r="Q366" s="1189"/>
      <c r="R366" s="1089"/>
      <c r="S366" s="1089"/>
    </row>
    <row r="367" spans="1:19" s="1162" customFormat="1" ht="23.25">
      <c r="A367" s="1089"/>
      <c r="B367" s="1183"/>
      <c r="C367" s="1183"/>
      <c r="D367" s="1089"/>
      <c r="E367" s="1089"/>
      <c r="F367" s="1089"/>
      <c r="G367" s="1089"/>
      <c r="H367" s="1089"/>
      <c r="I367" s="1089"/>
      <c r="J367" s="1089"/>
      <c r="K367" s="1184"/>
      <c r="L367" s="1089"/>
      <c r="M367" s="1089"/>
      <c r="N367" s="1185"/>
      <c r="O367" s="1196"/>
      <c r="P367" s="1192"/>
      <c r="Q367" s="1189"/>
      <c r="R367" s="1089"/>
      <c r="S367" s="1089"/>
    </row>
    <row r="368" spans="1:19" s="1162" customFormat="1" ht="23.25">
      <c r="A368" s="1089"/>
      <c r="B368" s="1183"/>
      <c r="C368" s="1183"/>
      <c r="D368" s="1089"/>
      <c r="E368" s="1089"/>
      <c r="F368" s="1089"/>
      <c r="G368" s="1089"/>
      <c r="H368" s="1089"/>
      <c r="I368" s="1089"/>
      <c r="J368" s="1089"/>
      <c r="K368" s="1184"/>
      <c r="L368" s="1089"/>
      <c r="M368" s="1089"/>
      <c r="N368" s="1185"/>
      <c r="O368" s="1196"/>
      <c r="P368" s="1192"/>
      <c r="Q368" s="1189"/>
      <c r="R368" s="1089"/>
      <c r="S368" s="1089"/>
    </row>
    <row r="369" spans="1:19" s="1162" customFormat="1" ht="23.25">
      <c r="A369" s="1089"/>
      <c r="B369" s="1183"/>
      <c r="C369" s="1183"/>
      <c r="D369" s="1089"/>
      <c r="E369" s="1089"/>
      <c r="F369" s="1089"/>
      <c r="G369" s="1089"/>
      <c r="H369" s="1089"/>
      <c r="I369" s="1089"/>
      <c r="J369" s="1089"/>
      <c r="K369" s="1184"/>
      <c r="L369" s="1089"/>
      <c r="M369" s="1089"/>
      <c r="N369" s="1185"/>
      <c r="O369" s="1196"/>
      <c r="P369" s="1192"/>
      <c r="Q369" s="1189"/>
      <c r="R369" s="1089"/>
      <c r="S369" s="1089"/>
    </row>
    <row r="370" spans="1:19" s="1162" customFormat="1" ht="23.25">
      <c r="A370" s="1089"/>
      <c r="B370" s="1183"/>
      <c r="C370" s="1183"/>
      <c r="D370" s="1089"/>
      <c r="E370" s="1089"/>
      <c r="F370" s="1089"/>
      <c r="G370" s="1089"/>
      <c r="H370" s="1089"/>
      <c r="I370" s="1089"/>
      <c r="J370" s="1089"/>
      <c r="K370" s="1184"/>
      <c r="L370" s="1089"/>
      <c r="M370" s="1089"/>
      <c r="N370" s="1185"/>
      <c r="O370" s="1196"/>
      <c r="P370" s="1192"/>
      <c r="Q370" s="1189"/>
      <c r="R370" s="1089"/>
      <c r="S370" s="1089"/>
    </row>
    <row r="371" spans="1:19" s="1162" customFormat="1" ht="23.25">
      <c r="A371" s="1089"/>
      <c r="B371" s="1183"/>
      <c r="C371" s="1183"/>
      <c r="D371" s="1089"/>
      <c r="E371" s="1089"/>
      <c r="F371" s="1089"/>
      <c r="G371" s="1089"/>
      <c r="H371" s="1089"/>
      <c r="I371" s="1089"/>
      <c r="J371" s="1089"/>
      <c r="K371" s="1184"/>
      <c r="L371" s="1089"/>
      <c r="M371" s="1089"/>
      <c r="N371" s="1185"/>
      <c r="O371" s="1196"/>
      <c r="P371" s="1192"/>
      <c r="Q371" s="1189"/>
      <c r="R371" s="1089"/>
      <c r="S371" s="1089"/>
    </row>
    <row r="372" spans="1:19" s="1162" customFormat="1" ht="23.25">
      <c r="A372" s="1089"/>
      <c r="B372" s="1183"/>
      <c r="C372" s="1183"/>
      <c r="D372" s="1089"/>
      <c r="E372" s="1089"/>
      <c r="F372" s="1089"/>
      <c r="G372" s="1089"/>
      <c r="H372" s="1089"/>
      <c r="I372" s="1089"/>
      <c r="J372" s="1089"/>
      <c r="K372" s="1184"/>
      <c r="L372" s="1089"/>
      <c r="M372" s="1089"/>
      <c r="N372" s="1185"/>
      <c r="O372" s="1196"/>
      <c r="P372" s="1192"/>
      <c r="Q372" s="1189"/>
      <c r="R372" s="1089"/>
      <c r="S372" s="1089"/>
    </row>
    <row r="373" spans="1:19" s="1162" customFormat="1" ht="23.25">
      <c r="A373" s="1089"/>
      <c r="B373" s="1183"/>
      <c r="C373" s="1183"/>
      <c r="D373" s="1089"/>
      <c r="E373" s="1089"/>
      <c r="F373" s="1089"/>
      <c r="G373" s="1089"/>
      <c r="H373" s="1089"/>
      <c r="I373" s="1089"/>
      <c r="J373" s="1089"/>
      <c r="K373" s="1184"/>
      <c r="L373" s="1089"/>
      <c r="M373" s="1089"/>
      <c r="N373" s="1185"/>
      <c r="O373" s="1196"/>
      <c r="P373" s="1192"/>
      <c r="Q373" s="1189"/>
      <c r="R373" s="1089"/>
      <c r="S373" s="1089"/>
    </row>
    <row r="374" spans="1:19" s="1162" customFormat="1" ht="23.25">
      <c r="A374" s="1089"/>
      <c r="B374" s="1183"/>
      <c r="C374" s="1183"/>
      <c r="D374" s="1089"/>
      <c r="E374" s="1089"/>
      <c r="F374" s="1089"/>
      <c r="G374" s="1089"/>
      <c r="H374" s="1089"/>
      <c r="I374" s="1089"/>
      <c r="J374" s="1089"/>
      <c r="K374" s="1184"/>
      <c r="L374" s="1089"/>
      <c r="M374" s="1089"/>
      <c r="N374" s="1185"/>
      <c r="O374" s="1196"/>
      <c r="P374" s="1192"/>
      <c r="Q374" s="1189"/>
      <c r="R374" s="1089"/>
      <c r="S374" s="1089"/>
    </row>
    <row r="375" spans="1:19" s="1162" customFormat="1" ht="23.25">
      <c r="A375" s="1089"/>
      <c r="B375" s="1183"/>
      <c r="C375" s="1183"/>
      <c r="D375" s="1089"/>
      <c r="E375" s="1089"/>
      <c r="F375" s="1089"/>
      <c r="G375" s="1089"/>
      <c r="H375" s="1089"/>
      <c r="I375" s="1089"/>
      <c r="J375" s="1089"/>
      <c r="K375" s="1184"/>
      <c r="L375" s="1089"/>
      <c r="M375" s="1089"/>
      <c r="N375" s="1185"/>
      <c r="O375" s="1196"/>
      <c r="P375" s="1192"/>
      <c r="Q375" s="1189"/>
      <c r="R375" s="1089"/>
      <c r="S375" s="1089"/>
    </row>
    <row r="376" spans="1:19" s="1162" customFormat="1" ht="23.25">
      <c r="A376" s="1089"/>
      <c r="B376" s="1183"/>
      <c r="C376" s="1183"/>
      <c r="D376" s="1089"/>
      <c r="E376" s="1089"/>
      <c r="F376" s="1089"/>
      <c r="G376" s="1089"/>
      <c r="H376" s="1089"/>
      <c r="I376" s="1089"/>
      <c r="J376" s="1089"/>
      <c r="K376" s="1184"/>
      <c r="L376" s="1089"/>
      <c r="M376" s="1089"/>
      <c r="N376" s="1185"/>
      <c r="O376" s="1196"/>
      <c r="P376" s="1192"/>
      <c r="Q376" s="1189"/>
      <c r="R376" s="1089"/>
      <c r="S376" s="1089"/>
    </row>
    <row r="377" spans="1:19" s="1162" customFormat="1" ht="23.25">
      <c r="A377" s="1089"/>
      <c r="B377" s="1183"/>
      <c r="C377" s="1183"/>
      <c r="D377" s="1089"/>
      <c r="E377" s="1089"/>
      <c r="F377" s="1089"/>
      <c r="G377" s="1089"/>
      <c r="H377" s="1089"/>
      <c r="I377" s="1089"/>
      <c r="J377" s="1089"/>
      <c r="K377" s="1184"/>
      <c r="L377" s="1089"/>
      <c r="M377" s="1089"/>
      <c r="N377" s="1185"/>
      <c r="O377" s="1196"/>
      <c r="P377" s="1192"/>
      <c r="Q377" s="1189"/>
      <c r="R377" s="1089"/>
      <c r="S377" s="1089"/>
    </row>
    <row r="378" spans="1:19" s="1162" customFormat="1" ht="23.25">
      <c r="A378" s="1089"/>
      <c r="B378" s="1183"/>
      <c r="C378" s="1183"/>
      <c r="D378" s="1089"/>
      <c r="E378" s="1089"/>
      <c r="F378" s="1089"/>
      <c r="G378" s="1089"/>
      <c r="H378" s="1089"/>
      <c r="I378" s="1089"/>
      <c r="J378" s="1089"/>
      <c r="K378" s="1184"/>
      <c r="L378" s="1089"/>
      <c r="M378" s="1089"/>
      <c r="N378" s="1185"/>
      <c r="O378" s="1196"/>
      <c r="P378" s="1192"/>
      <c r="Q378" s="1189"/>
      <c r="R378" s="1089"/>
      <c r="S378" s="1089"/>
    </row>
    <row r="379" spans="1:19" s="1162" customFormat="1" ht="23.25">
      <c r="A379" s="1089"/>
      <c r="B379" s="1183"/>
      <c r="C379" s="1183"/>
      <c r="D379" s="1089"/>
      <c r="E379" s="1089"/>
      <c r="F379" s="1089"/>
      <c r="G379" s="1089"/>
      <c r="H379" s="1089"/>
      <c r="I379" s="1089"/>
      <c r="J379" s="1089"/>
      <c r="K379" s="1184"/>
      <c r="L379" s="1089"/>
      <c r="M379" s="1089"/>
      <c r="N379" s="1185"/>
      <c r="O379" s="1196"/>
      <c r="P379" s="1192"/>
      <c r="Q379" s="1189"/>
      <c r="R379" s="1089"/>
      <c r="S379" s="1089"/>
    </row>
    <row r="380" spans="1:19" s="1012" customFormat="1" ht="23.25">
      <c r="A380" s="1089"/>
      <c r="B380" s="1183"/>
      <c r="C380" s="1183"/>
      <c r="D380" s="1089"/>
      <c r="E380" s="1089"/>
      <c r="F380" s="1089"/>
      <c r="G380" s="1089"/>
      <c r="H380" s="1089"/>
      <c r="I380" s="1089"/>
      <c r="J380" s="1089"/>
      <c r="K380" s="1184"/>
      <c r="L380" s="1089"/>
      <c r="M380" s="1089"/>
      <c r="N380" s="1185"/>
      <c r="O380" s="1196"/>
      <c r="P380" s="1192"/>
      <c r="Q380" s="1189"/>
      <c r="R380" s="1089"/>
      <c r="S380" s="1089"/>
    </row>
    <row r="381" spans="1:19" s="1012" customFormat="1" ht="23.25">
      <c r="A381" s="1089"/>
      <c r="B381" s="1183"/>
      <c r="C381" s="1183"/>
      <c r="D381" s="1089"/>
      <c r="E381" s="1089"/>
      <c r="F381" s="1089"/>
      <c r="G381" s="1089"/>
      <c r="H381" s="1089"/>
      <c r="I381" s="1089"/>
      <c r="J381" s="1089"/>
      <c r="K381" s="1184"/>
      <c r="L381" s="1089"/>
      <c r="M381" s="1089"/>
      <c r="N381" s="1185"/>
      <c r="O381" s="1196"/>
      <c r="P381" s="1192"/>
      <c r="Q381" s="1189"/>
      <c r="R381" s="1089"/>
      <c r="S381" s="1089"/>
    </row>
    <row r="382" spans="1:19" s="1012" customFormat="1" ht="23.25">
      <c r="A382" s="1089"/>
      <c r="B382" s="1183"/>
      <c r="C382" s="1183"/>
      <c r="D382" s="1089"/>
      <c r="E382" s="1089"/>
      <c r="F382" s="1089"/>
      <c r="G382" s="1089"/>
      <c r="H382" s="1089"/>
      <c r="I382" s="1089"/>
      <c r="J382" s="1089"/>
      <c r="K382" s="1184"/>
      <c r="L382" s="1089"/>
      <c r="M382" s="1089"/>
      <c r="N382" s="1185"/>
      <c r="O382" s="1196"/>
      <c r="P382" s="1192"/>
      <c r="Q382" s="1189"/>
      <c r="R382" s="1089"/>
      <c r="S382" s="1089"/>
    </row>
    <row r="383" spans="1:19" s="1012" customFormat="1" ht="23.25">
      <c r="A383" s="1089"/>
      <c r="B383" s="1183"/>
      <c r="C383" s="1183"/>
      <c r="D383" s="1089"/>
      <c r="E383" s="1089"/>
      <c r="F383" s="1089"/>
      <c r="G383" s="1089"/>
      <c r="H383" s="1089"/>
      <c r="I383" s="1089"/>
      <c r="J383" s="1089"/>
      <c r="K383" s="1184"/>
      <c r="L383" s="1089"/>
      <c r="M383" s="1089"/>
      <c r="N383" s="1185"/>
      <c r="O383" s="1196"/>
      <c r="P383" s="1192"/>
      <c r="Q383" s="1189"/>
      <c r="R383" s="1089"/>
      <c r="S383" s="1089"/>
    </row>
    <row r="384" spans="1:19" s="1012" customFormat="1" ht="23.25">
      <c r="A384" s="1089"/>
      <c r="B384" s="1183"/>
      <c r="C384" s="1183"/>
      <c r="D384" s="1089"/>
      <c r="E384" s="1089"/>
      <c r="F384" s="1089"/>
      <c r="G384" s="1089"/>
      <c r="H384" s="1089"/>
      <c r="I384" s="1089"/>
      <c r="J384" s="1089"/>
      <c r="K384" s="1184"/>
      <c r="L384" s="1089"/>
      <c r="M384" s="1089"/>
      <c r="N384" s="1185"/>
      <c r="O384" s="1196"/>
      <c r="P384" s="1192"/>
      <c r="Q384" s="1189"/>
      <c r="R384" s="1089"/>
      <c r="S384" s="1089"/>
    </row>
    <row r="385" spans="1:19" s="1012" customFormat="1" ht="23.25">
      <c r="A385" s="1089"/>
      <c r="B385" s="1183"/>
      <c r="C385" s="1183"/>
      <c r="D385" s="1089"/>
      <c r="E385" s="1089"/>
      <c r="F385" s="1089"/>
      <c r="G385" s="1089"/>
      <c r="H385" s="1089"/>
      <c r="I385" s="1089"/>
      <c r="J385" s="1089"/>
      <c r="K385" s="1184"/>
      <c r="L385" s="1089"/>
      <c r="M385" s="1089"/>
      <c r="N385" s="1185"/>
      <c r="O385" s="1196"/>
      <c r="P385" s="1192"/>
      <c r="Q385" s="1189"/>
      <c r="R385" s="1089"/>
      <c r="S385" s="1089"/>
    </row>
    <row r="386" spans="1:19" s="1012" customFormat="1" ht="23.25">
      <c r="A386" s="1089"/>
      <c r="B386" s="1183"/>
      <c r="C386" s="1183"/>
      <c r="D386" s="1089"/>
      <c r="E386" s="1089"/>
      <c r="F386" s="1089"/>
      <c r="G386" s="1089"/>
      <c r="H386" s="1089"/>
      <c r="I386" s="1089"/>
      <c r="J386" s="1089"/>
      <c r="K386" s="1184"/>
      <c r="L386" s="1089"/>
      <c r="M386" s="1089"/>
      <c r="N386" s="1185"/>
      <c r="O386" s="1196"/>
      <c r="P386" s="1192"/>
      <c r="Q386" s="1189"/>
      <c r="R386" s="1089"/>
      <c r="S386" s="1089"/>
    </row>
    <row r="387" spans="1:19" s="1012" customFormat="1" ht="23.25">
      <c r="A387" s="1089"/>
      <c r="B387" s="1183"/>
      <c r="C387" s="1183"/>
      <c r="D387" s="1089"/>
      <c r="E387" s="1089"/>
      <c r="F387" s="1089"/>
      <c r="G387" s="1089"/>
      <c r="H387" s="1089"/>
      <c r="I387" s="1089"/>
      <c r="J387" s="1089"/>
      <c r="K387" s="1184"/>
      <c r="L387" s="1089"/>
      <c r="M387" s="1089"/>
      <c r="N387" s="1185"/>
      <c r="O387" s="1196"/>
      <c r="P387" s="1192"/>
      <c r="Q387" s="1189"/>
      <c r="R387" s="1089"/>
      <c r="S387" s="1089"/>
    </row>
    <row r="388" spans="1:19" s="1012" customFormat="1" ht="23.25">
      <c r="A388" s="1089"/>
      <c r="B388" s="1183"/>
      <c r="C388" s="1183"/>
      <c r="D388" s="1089"/>
      <c r="E388" s="1089"/>
      <c r="F388" s="1089"/>
      <c r="G388" s="1089"/>
      <c r="H388" s="1089"/>
      <c r="I388" s="1089"/>
      <c r="J388" s="1089"/>
      <c r="K388" s="1184"/>
      <c r="L388" s="1089"/>
      <c r="M388" s="1089"/>
      <c r="N388" s="1185"/>
      <c r="O388" s="1196"/>
      <c r="P388" s="1192"/>
      <c r="Q388" s="1189"/>
      <c r="R388" s="1089"/>
      <c r="S388" s="1089"/>
    </row>
    <row r="389" spans="1:19" s="1012" customFormat="1" ht="23.25">
      <c r="A389" s="1089"/>
      <c r="B389" s="1183"/>
      <c r="C389" s="1183"/>
      <c r="D389" s="1089"/>
      <c r="E389" s="1089"/>
      <c r="F389" s="1089"/>
      <c r="G389" s="1089"/>
      <c r="H389" s="1089"/>
      <c r="I389" s="1089"/>
      <c r="J389" s="1089"/>
      <c r="K389" s="1184"/>
      <c r="L389" s="1089"/>
      <c r="M389" s="1089"/>
      <c r="N389" s="1185"/>
      <c r="O389" s="1196"/>
      <c r="P389" s="1192"/>
      <c r="Q389" s="1189"/>
      <c r="R389" s="1089"/>
      <c r="S389" s="1089"/>
    </row>
    <row r="390" spans="1:19" s="1012" customFormat="1" ht="23.25">
      <c r="A390" s="1089"/>
      <c r="B390" s="1183"/>
      <c r="C390" s="1183"/>
      <c r="D390" s="1089"/>
      <c r="E390" s="1089"/>
      <c r="F390" s="1089"/>
      <c r="G390" s="1089"/>
      <c r="H390" s="1089"/>
      <c r="I390" s="1089"/>
      <c r="J390" s="1089"/>
      <c r="K390" s="1184"/>
      <c r="L390" s="1089"/>
      <c r="M390" s="1089"/>
      <c r="N390" s="1185"/>
      <c r="O390" s="1196"/>
      <c r="P390" s="1192"/>
      <c r="Q390" s="1189"/>
      <c r="R390" s="1089"/>
      <c r="S390" s="1089"/>
    </row>
    <row r="391" spans="1:19" s="1012" customFormat="1" ht="23.25">
      <c r="A391" s="1089"/>
      <c r="B391" s="1183"/>
      <c r="C391" s="1183"/>
      <c r="D391" s="1089"/>
      <c r="E391" s="1089"/>
      <c r="F391" s="1089"/>
      <c r="G391" s="1089"/>
      <c r="H391" s="1089"/>
      <c r="I391" s="1089"/>
      <c r="J391" s="1089"/>
      <c r="K391" s="1184"/>
      <c r="L391" s="1089"/>
      <c r="M391" s="1089"/>
      <c r="N391" s="1185"/>
      <c r="O391" s="1196"/>
      <c r="P391" s="1192"/>
      <c r="Q391" s="1189"/>
      <c r="R391" s="1089"/>
      <c r="S391" s="1089"/>
    </row>
    <row r="392" spans="1:19" s="1012" customFormat="1" ht="23.25">
      <c r="A392" s="1089"/>
      <c r="B392" s="1183"/>
      <c r="C392" s="1183"/>
      <c r="D392" s="1089"/>
      <c r="E392" s="1089"/>
      <c r="F392" s="1089"/>
      <c r="G392" s="1089"/>
      <c r="H392" s="1089"/>
      <c r="I392" s="1089"/>
      <c r="J392" s="1089"/>
      <c r="K392" s="1184"/>
      <c r="L392" s="1089"/>
      <c r="M392" s="1089"/>
      <c r="N392" s="1185"/>
      <c r="O392" s="1196"/>
      <c r="P392" s="1192"/>
      <c r="Q392" s="1189"/>
      <c r="R392" s="1089"/>
      <c r="S392" s="1089"/>
    </row>
    <row r="393" spans="1:19" s="1012" customFormat="1" ht="23.25">
      <c r="A393" s="1089"/>
      <c r="B393" s="1183"/>
      <c r="C393" s="1183"/>
      <c r="D393" s="1089"/>
      <c r="E393" s="1089"/>
      <c r="F393" s="1089"/>
      <c r="G393" s="1089"/>
      <c r="H393" s="1089"/>
      <c r="I393" s="1089"/>
      <c r="J393" s="1089"/>
      <c r="K393" s="1184"/>
      <c r="L393" s="1089"/>
      <c r="M393" s="1089"/>
      <c r="N393" s="1185"/>
      <c r="O393" s="1196"/>
      <c r="P393" s="1192"/>
      <c r="Q393" s="1189"/>
      <c r="R393" s="1089"/>
      <c r="S393" s="1089"/>
    </row>
    <row r="394" spans="1:19" s="1012" customFormat="1" ht="23.25">
      <c r="A394" s="1089"/>
      <c r="B394" s="1183"/>
      <c r="C394" s="1183"/>
      <c r="D394" s="1089"/>
      <c r="E394" s="1089"/>
      <c r="F394" s="1089"/>
      <c r="G394" s="1089"/>
      <c r="H394" s="1089"/>
      <c r="I394" s="1089"/>
      <c r="J394" s="1089"/>
      <c r="K394" s="1184"/>
      <c r="L394" s="1089"/>
      <c r="M394" s="1089"/>
      <c r="N394" s="1185"/>
      <c r="O394" s="1196"/>
      <c r="P394" s="1192"/>
      <c r="Q394" s="1189"/>
      <c r="R394" s="1089"/>
      <c r="S394" s="1089"/>
    </row>
    <row r="395" spans="1:19" s="1012" customFormat="1" ht="23.25">
      <c r="A395" s="1089"/>
      <c r="B395" s="1183"/>
      <c r="C395" s="1183"/>
      <c r="D395" s="1089"/>
      <c r="E395" s="1089"/>
      <c r="F395" s="1089"/>
      <c r="G395" s="1089"/>
      <c r="H395" s="1089"/>
      <c r="I395" s="1089"/>
      <c r="J395" s="1089"/>
      <c r="K395" s="1184"/>
      <c r="L395" s="1089"/>
      <c r="M395" s="1089"/>
      <c r="N395" s="1185"/>
      <c r="O395" s="1196"/>
      <c r="P395" s="1192"/>
      <c r="Q395" s="1189"/>
      <c r="R395" s="1089"/>
      <c r="S395" s="1089"/>
    </row>
    <row r="396" spans="1:19" s="1012" customFormat="1" ht="23.25">
      <c r="A396" s="1089"/>
      <c r="B396" s="1183"/>
      <c r="C396" s="1183"/>
      <c r="D396" s="1089"/>
      <c r="E396" s="1089"/>
      <c r="F396" s="1089"/>
      <c r="G396" s="1089"/>
      <c r="H396" s="1089"/>
      <c r="I396" s="1089"/>
      <c r="J396" s="1089"/>
      <c r="K396" s="1184"/>
      <c r="L396" s="1089"/>
      <c r="M396" s="1089"/>
      <c r="N396" s="1185"/>
      <c r="O396" s="1196"/>
      <c r="P396" s="1192"/>
      <c r="Q396" s="1189"/>
      <c r="R396" s="1089"/>
      <c r="S396" s="1089"/>
    </row>
    <row r="397" spans="1:19" s="1012" customFormat="1" ht="23.25">
      <c r="A397" s="1089"/>
      <c r="B397" s="1183"/>
      <c r="C397" s="1183"/>
      <c r="D397" s="1089"/>
      <c r="E397" s="1089"/>
      <c r="F397" s="1089"/>
      <c r="G397" s="1089"/>
      <c r="H397" s="1089"/>
      <c r="I397" s="1089"/>
      <c r="J397" s="1089"/>
      <c r="K397" s="1184"/>
      <c r="L397" s="1089"/>
      <c r="M397" s="1089"/>
      <c r="N397" s="1185"/>
      <c r="O397" s="1196"/>
      <c r="P397" s="1192"/>
      <c r="Q397" s="1189"/>
      <c r="R397" s="1089"/>
      <c r="S397" s="1089"/>
    </row>
    <row r="398" spans="1:19" s="1012" customFormat="1" ht="23.25">
      <c r="A398" s="1089"/>
      <c r="B398" s="1183"/>
      <c r="C398" s="1183"/>
      <c r="D398" s="1089"/>
      <c r="E398" s="1089"/>
      <c r="F398" s="1089"/>
      <c r="G398" s="1089"/>
      <c r="H398" s="1089"/>
      <c r="I398" s="1089"/>
      <c r="J398" s="1089"/>
      <c r="K398" s="1184"/>
      <c r="L398" s="1089"/>
      <c r="M398" s="1089"/>
      <c r="N398" s="1185"/>
      <c r="O398" s="1196"/>
      <c r="P398" s="1192"/>
      <c r="Q398" s="1189"/>
      <c r="R398" s="1089"/>
      <c r="S398" s="1089"/>
    </row>
    <row r="399" spans="1:19" s="1012" customFormat="1" ht="23.25">
      <c r="A399" s="1089"/>
      <c r="B399" s="1183"/>
      <c r="C399" s="1183"/>
      <c r="D399" s="1089"/>
      <c r="E399" s="1089"/>
      <c r="F399" s="1089"/>
      <c r="G399" s="1089"/>
      <c r="H399" s="1089"/>
      <c r="I399" s="1089"/>
      <c r="J399" s="1089"/>
      <c r="K399" s="1184"/>
      <c r="L399" s="1089"/>
      <c r="M399" s="1089"/>
      <c r="N399" s="1185"/>
      <c r="O399" s="1196"/>
      <c r="P399" s="1192"/>
      <c r="Q399" s="1189"/>
      <c r="R399" s="1089"/>
      <c r="S399" s="1089"/>
    </row>
    <row r="400" spans="1:19" s="1012" customFormat="1" ht="23.25">
      <c r="A400" s="1089"/>
      <c r="B400" s="1183"/>
      <c r="C400" s="1183"/>
      <c r="D400" s="1089"/>
      <c r="E400" s="1089"/>
      <c r="F400" s="1089"/>
      <c r="G400" s="1089"/>
      <c r="H400" s="1089"/>
      <c r="I400" s="1089"/>
      <c r="J400" s="1089"/>
      <c r="K400" s="1184"/>
      <c r="L400" s="1089"/>
      <c r="M400" s="1089"/>
      <c r="N400" s="1185"/>
      <c r="O400" s="1196"/>
      <c r="P400" s="1192"/>
      <c r="Q400" s="1189"/>
      <c r="R400" s="1089"/>
      <c r="S400" s="1089"/>
    </row>
    <row r="401" spans="1:19" s="1012" customFormat="1" ht="23.25">
      <c r="A401" s="1089"/>
      <c r="B401" s="1183"/>
      <c r="C401" s="1183"/>
      <c r="D401" s="1089"/>
      <c r="E401" s="1089"/>
      <c r="F401" s="1089"/>
      <c r="G401" s="1089"/>
      <c r="H401" s="1089"/>
      <c r="I401" s="1089"/>
      <c r="J401" s="1089"/>
      <c r="K401" s="1184"/>
      <c r="L401" s="1089"/>
      <c r="M401" s="1089"/>
      <c r="N401" s="1185"/>
      <c r="O401" s="1196"/>
      <c r="P401" s="1192"/>
      <c r="Q401" s="1189"/>
      <c r="R401" s="1089"/>
      <c r="S401" s="1089"/>
    </row>
    <row r="402" spans="1:19" s="1012" customFormat="1" ht="23.25">
      <c r="A402" s="1089"/>
      <c r="B402" s="1183"/>
      <c r="C402" s="1183"/>
      <c r="D402" s="1089"/>
      <c r="E402" s="1089"/>
      <c r="F402" s="1089"/>
      <c r="G402" s="1089"/>
      <c r="H402" s="1089"/>
      <c r="I402" s="1089"/>
      <c r="J402" s="1089"/>
      <c r="K402" s="1184"/>
      <c r="L402" s="1089"/>
      <c r="M402" s="1089"/>
      <c r="N402" s="1185"/>
      <c r="O402" s="1196"/>
      <c r="P402" s="1192"/>
      <c r="Q402" s="1189"/>
      <c r="R402" s="1089"/>
      <c r="S402" s="1089"/>
    </row>
    <row r="403" spans="1:19" s="1012" customFormat="1" ht="23.25">
      <c r="A403" s="1089"/>
      <c r="B403" s="1183"/>
      <c r="C403" s="1183"/>
      <c r="D403" s="1089"/>
      <c r="E403" s="1089"/>
      <c r="F403" s="1089"/>
      <c r="G403" s="1089"/>
      <c r="H403" s="1089"/>
      <c r="I403" s="1089"/>
      <c r="J403" s="1089"/>
      <c r="K403" s="1184"/>
      <c r="L403" s="1089"/>
      <c r="M403" s="1089"/>
      <c r="N403" s="1185"/>
      <c r="O403" s="1196"/>
      <c r="P403" s="1192"/>
      <c r="Q403" s="1189"/>
      <c r="R403" s="1089"/>
      <c r="S403" s="1089"/>
    </row>
    <row r="404" spans="1:19" s="1012" customFormat="1" ht="23.25">
      <c r="A404" s="1089"/>
      <c r="B404" s="1183"/>
      <c r="C404" s="1183"/>
      <c r="D404" s="1089"/>
      <c r="E404" s="1089"/>
      <c r="F404" s="1089"/>
      <c r="G404" s="1089"/>
      <c r="H404" s="1089"/>
      <c r="I404" s="1089"/>
      <c r="J404" s="1089"/>
      <c r="K404" s="1184"/>
      <c r="L404" s="1089"/>
      <c r="M404" s="1089"/>
      <c r="N404" s="1185"/>
      <c r="O404" s="1196"/>
      <c r="P404" s="1192"/>
      <c r="Q404" s="1189"/>
      <c r="R404" s="1089"/>
      <c r="S404" s="1089"/>
    </row>
    <row r="405" spans="1:19" s="1012" customFormat="1" ht="23.25">
      <c r="A405" s="1089"/>
      <c r="B405" s="1183"/>
      <c r="C405" s="1183"/>
      <c r="D405" s="1089"/>
      <c r="E405" s="1089"/>
      <c r="F405" s="1089"/>
      <c r="G405" s="1089"/>
      <c r="H405" s="1089"/>
      <c r="I405" s="1089"/>
      <c r="J405" s="1089"/>
      <c r="K405" s="1184"/>
      <c r="L405" s="1089"/>
      <c r="M405" s="1089"/>
      <c r="N405" s="1185"/>
      <c r="O405" s="1196"/>
      <c r="P405" s="1192"/>
      <c r="Q405" s="1189"/>
      <c r="R405" s="1089"/>
      <c r="S405" s="1089"/>
    </row>
    <row r="406" spans="1:19" s="1012" customFormat="1" ht="23.25">
      <c r="A406" s="1089"/>
      <c r="B406" s="1183"/>
      <c r="C406" s="1183"/>
      <c r="D406" s="1089"/>
      <c r="E406" s="1089"/>
      <c r="F406" s="1089"/>
      <c r="G406" s="1089"/>
      <c r="H406" s="1089"/>
      <c r="I406" s="1089"/>
      <c r="J406" s="1089"/>
      <c r="K406" s="1184"/>
      <c r="L406" s="1089"/>
      <c r="M406" s="1089"/>
      <c r="N406" s="1185"/>
      <c r="O406" s="1196"/>
      <c r="P406" s="1192"/>
      <c r="Q406" s="1189"/>
      <c r="R406" s="1089"/>
      <c r="S406" s="1089"/>
    </row>
    <row r="407" spans="1:19" s="1012" customFormat="1" ht="23.25">
      <c r="A407" s="1089"/>
      <c r="B407" s="1183"/>
      <c r="C407" s="1183"/>
      <c r="D407" s="1089"/>
      <c r="E407" s="1089"/>
      <c r="F407" s="1089"/>
      <c r="G407" s="1089"/>
      <c r="H407" s="1089"/>
      <c r="I407" s="1089"/>
      <c r="J407" s="1089"/>
      <c r="K407" s="1184"/>
      <c r="L407" s="1089"/>
      <c r="M407" s="1089"/>
      <c r="N407" s="1185"/>
      <c r="O407" s="1196"/>
      <c r="P407" s="1192"/>
      <c r="Q407" s="1189"/>
      <c r="R407" s="1089"/>
      <c r="S407" s="1089"/>
    </row>
    <row r="408" spans="1:19" s="1012" customFormat="1" ht="23.25">
      <c r="A408" s="1089"/>
      <c r="B408" s="1183"/>
      <c r="C408" s="1183"/>
      <c r="D408" s="1089"/>
      <c r="E408" s="1089"/>
      <c r="F408" s="1089"/>
      <c r="G408" s="1089"/>
      <c r="H408" s="1089"/>
      <c r="I408" s="1089"/>
      <c r="J408" s="1089"/>
      <c r="K408" s="1184"/>
      <c r="L408" s="1089"/>
      <c r="M408" s="1089"/>
      <c r="N408" s="1185"/>
      <c r="O408" s="1196"/>
      <c r="P408" s="1192"/>
      <c r="Q408" s="1189"/>
      <c r="R408" s="1089"/>
      <c r="S408" s="1089"/>
    </row>
    <row r="409" spans="1:19" s="1012" customFormat="1" ht="23.25">
      <c r="A409" s="1089"/>
      <c r="B409" s="1183"/>
      <c r="C409" s="1183"/>
      <c r="D409" s="1089"/>
      <c r="E409" s="1089"/>
      <c r="F409" s="1089"/>
      <c r="G409" s="1089"/>
      <c r="H409" s="1089"/>
      <c r="I409" s="1089"/>
      <c r="J409" s="1089"/>
      <c r="K409" s="1184"/>
      <c r="L409" s="1089"/>
      <c r="M409" s="1089"/>
      <c r="N409" s="1185"/>
      <c r="O409" s="1196"/>
      <c r="P409" s="1192"/>
      <c r="Q409" s="1189"/>
      <c r="R409" s="1089"/>
      <c r="S409" s="1089"/>
    </row>
    <row r="410" spans="1:19" s="1012" customFormat="1" ht="23.25">
      <c r="A410" s="1089"/>
      <c r="B410" s="1183"/>
      <c r="C410" s="1183"/>
      <c r="D410" s="1089"/>
      <c r="E410" s="1089"/>
      <c r="F410" s="1089"/>
      <c r="G410" s="1089"/>
      <c r="H410" s="1089"/>
      <c r="I410" s="1089"/>
      <c r="J410" s="1089"/>
      <c r="K410" s="1184"/>
      <c r="L410" s="1089"/>
      <c r="M410" s="1089"/>
      <c r="N410" s="1185"/>
      <c r="O410" s="1196"/>
      <c r="P410" s="1192"/>
      <c r="Q410" s="1189"/>
      <c r="R410" s="1089"/>
      <c r="S410" s="1089"/>
    </row>
    <row r="411" spans="1:19" s="1012" customFormat="1" ht="23.25">
      <c r="A411" s="1089"/>
      <c r="B411" s="1183"/>
      <c r="C411" s="1183"/>
      <c r="D411" s="1089"/>
      <c r="E411" s="1089"/>
      <c r="F411" s="1089"/>
      <c r="G411" s="1089"/>
      <c r="H411" s="1089"/>
      <c r="I411" s="1089"/>
      <c r="J411" s="1089"/>
      <c r="K411" s="1184"/>
      <c r="L411" s="1089"/>
      <c r="M411" s="1089"/>
      <c r="N411" s="1185"/>
      <c r="O411" s="1196"/>
      <c r="P411" s="1192"/>
      <c r="Q411" s="1189"/>
      <c r="R411" s="1089"/>
      <c r="S411" s="1089"/>
    </row>
    <row r="412" spans="1:19" ht="23.25">
      <c r="A412" s="1089"/>
      <c r="B412" s="1183"/>
      <c r="C412" s="1183"/>
      <c r="D412" s="1089"/>
      <c r="E412" s="1089"/>
      <c r="F412" s="1089"/>
      <c r="G412" s="1089"/>
      <c r="I412" s="1089"/>
      <c r="J412" s="1089"/>
      <c r="K412" s="1184"/>
      <c r="L412" s="1089"/>
      <c r="M412" s="1089"/>
      <c r="N412" s="1185"/>
      <c r="O412" s="1196"/>
      <c r="P412" s="1192"/>
      <c r="Q412" s="1189"/>
      <c r="R412" s="1089"/>
      <c r="S412" s="1089"/>
    </row>
    <row r="413" spans="1:19" ht="23.25">
      <c r="A413" s="1089"/>
      <c r="B413" s="1183"/>
      <c r="C413" s="1183"/>
      <c r="D413" s="1089"/>
      <c r="E413" s="1089"/>
      <c r="F413" s="1089"/>
      <c r="G413" s="1089"/>
      <c r="I413" s="1089"/>
      <c r="J413" s="1089"/>
      <c r="K413" s="1184"/>
      <c r="L413" s="1089"/>
      <c r="M413" s="1089"/>
      <c r="N413" s="1185"/>
      <c r="O413" s="1196"/>
      <c r="P413" s="1192"/>
      <c r="Q413" s="1189"/>
      <c r="R413" s="1089"/>
      <c r="S413" s="1089"/>
    </row>
    <row r="47716" ht="23.25">
      <c r="U47716" s="1013"/>
    </row>
    <row r="47718" spans="1:19" ht="12.75">
      <c r="A47718" s="1197"/>
      <c r="B47718" s="1197"/>
      <c r="C47718" s="1197"/>
      <c r="D47718" s="1197"/>
      <c r="E47718" s="1197"/>
      <c r="F47718" s="1197"/>
      <c r="G47718" s="1197"/>
      <c r="H47718" s="1089">
        <f>SUM(H26:H47717)</f>
        <v>0</v>
      </c>
      <c r="I47718" s="1197"/>
      <c r="J47718" s="1197"/>
      <c r="K47718" s="1197"/>
      <c r="L47718" s="1197"/>
      <c r="M47718" s="1197"/>
      <c r="N47718" s="1197"/>
      <c r="O47718" s="1197"/>
      <c r="P47718" s="1197"/>
      <c r="Q47718" s="1197"/>
      <c r="R47718" s="1197"/>
      <c r="S47718" s="1197"/>
    </row>
  </sheetData>
  <sheetProtection/>
  <mergeCells count="32">
    <mergeCell ref="P185:Q185"/>
    <mergeCell ref="N193:S193"/>
    <mergeCell ref="E161:F161"/>
    <mergeCell ref="H161:I161"/>
    <mergeCell ref="J161:K161"/>
    <mergeCell ref="H181:I181"/>
    <mergeCell ref="J181:K181"/>
    <mergeCell ref="E182:F182"/>
    <mergeCell ref="H182:I182"/>
    <mergeCell ref="J182:K182"/>
    <mergeCell ref="H121:I121"/>
    <mergeCell ref="J121:K121"/>
    <mergeCell ref="E122:F122"/>
    <mergeCell ref="H122:I122"/>
    <mergeCell ref="J122:K122"/>
    <mergeCell ref="H160:I160"/>
    <mergeCell ref="J160:K160"/>
    <mergeCell ref="E44:F44"/>
    <mergeCell ref="H44:I44"/>
    <mergeCell ref="J44:K44"/>
    <mergeCell ref="H82:I82"/>
    <mergeCell ref="J82:K82"/>
    <mergeCell ref="E83:F83"/>
    <mergeCell ref="H83:I83"/>
    <mergeCell ref="J83:K83"/>
    <mergeCell ref="H4:I4"/>
    <mergeCell ref="J4:K4"/>
    <mergeCell ref="E5:F5"/>
    <mergeCell ref="H5:I5"/>
    <mergeCell ref="J5:K5"/>
    <mergeCell ref="H43:I43"/>
    <mergeCell ref="J43:K43"/>
  </mergeCells>
  <printOptions horizontalCentered="1"/>
  <pageMargins left="0.1968503937007874" right="0.15748031496062992" top="0.7874015748031497" bottom="0.7874015748031497" header="0.5118110236220472" footer="0.5118110236220472"/>
  <pageSetup fitToHeight="2" horizontalDpi="600" verticalDpi="600" orientation="landscape" paperSize="9" scale="45" r:id="rId1"/>
  <headerFooter alignWithMargins="0">
    <oddFooter>&amp;CPage &amp;P</oddFooter>
  </headerFooter>
  <rowBreaks count="1" manualBreakCount="1">
    <brk id="156" max="81" man="1"/>
  </rowBreaks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4">
      <selection activeCell="I26" sqref="I26"/>
    </sheetView>
  </sheetViews>
  <sheetFormatPr defaultColWidth="9.140625" defaultRowHeight="12.75"/>
  <cols>
    <col min="1" max="1" width="15.421875" style="584" customWidth="1"/>
    <col min="2" max="2" width="12.421875" style="584" customWidth="1"/>
    <col min="3" max="3" width="15.7109375" style="584" customWidth="1"/>
    <col min="4" max="4" width="12.00390625" style="584" customWidth="1"/>
    <col min="5" max="5" width="16.140625" style="584" customWidth="1"/>
    <col min="6" max="9" width="9.140625" style="584" customWidth="1"/>
    <col min="10" max="10" width="33.00390625" style="584" customWidth="1"/>
    <col min="11" max="16384" width="9.140625" style="584" customWidth="1"/>
  </cols>
  <sheetData>
    <row r="1" spans="1:5" ht="23.25">
      <c r="A1" s="583"/>
      <c r="B1" s="583"/>
      <c r="C1" s="583"/>
      <c r="D1" s="583"/>
      <c r="E1" s="583"/>
    </row>
    <row r="2" spans="1:10" ht="21">
      <c r="A2" s="585" t="s">
        <v>371</v>
      </c>
      <c r="C2" s="586"/>
      <c r="D2" s="586"/>
      <c r="E2" s="586"/>
      <c r="F2" s="587"/>
      <c r="G2" s="587"/>
      <c r="H2" s="587"/>
      <c r="I2" s="587"/>
      <c r="J2" s="587"/>
    </row>
    <row r="3" spans="1:10" ht="18.75">
      <c r="A3" s="588" t="s">
        <v>294</v>
      </c>
      <c r="D3" s="589"/>
      <c r="F3" s="587"/>
      <c r="G3" s="587"/>
      <c r="H3" s="587"/>
      <c r="I3" s="587"/>
      <c r="J3" s="587"/>
    </row>
    <row r="4" spans="2:5" ht="19.5" thickBot="1">
      <c r="B4" s="590" t="s">
        <v>375</v>
      </c>
      <c r="C4" s="591"/>
      <c r="D4" s="591"/>
      <c r="E4" s="591"/>
    </row>
    <row r="5" spans="1:5" ht="22.5" thickBot="1" thickTop="1">
      <c r="A5" s="592" t="s">
        <v>285</v>
      </c>
      <c r="B5" s="593" t="s">
        <v>286</v>
      </c>
      <c r="C5" s="593" t="s">
        <v>337</v>
      </c>
      <c r="D5" s="594" t="s">
        <v>286</v>
      </c>
      <c r="E5" s="594" t="s">
        <v>334</v>
      </c>
    </row>
    <row r="6" spans="1:5" ht="20.25" thickBot="1" thickTop="1">
      <c r="A6" s="865">
        <f>B6-D6</f>
        <v>0.020000000000000018</v>
      </c>
      <c r="B6" s="866">
        <v>0.2</v>
      </c>
      <c r="C6" s="867" t="s">
        <v>298</v>
      </c>
      <c r="D6" s="866">
        <v>0.18</v>
      </c>
      <c r="E6" s="655" t="s">
        <v>297</v>
      </c>
    </row>
    <row r="7" spans="1:11" ht="20.25" thickBot="1" thickTop="1">
      <c r="A7" s="868">
        <f aca="true" t="shared" si="0" ref="A7:A15">B7-D7</f>
        <v>0.23000000000000004</v>
      </c>
      <c r="B7" s="869">
        <v>0.53</v>
      </c>
      <c r="C7" s="870" t="s">
        <v>292</v>
      </c>
      <c r="D7" s="869">
        <v>0.3</v>
      </c>
      <c r="E7" s="657" t="s">
        <v>292</v>
      </c>
      <c r="J7" s="595"/>
      <c r="K7" s="588" t="s">
        <v>4</v>
      </c>
    </row>
    <row r="8" spans="1:5" ht="20.25" thickBot="1" thickTop="1">
      <c r="A8" s="868">
        <f t="shared" si="0"/>
        <v>-0.18999999999999995</v>
      </c>
      <c r="B8" s="871">
        <v>0.4</v>
      </c>
      <c r="C8" s="872" t="s">
        <v>291</v>
      </c>
      <c r="D8" s="871">
        <v>0.59</v>
      </c>
      <c r="E8" s="656" t="s">
        <v>291</v>
      </c>
    </row>
    <row r="9" spans="1:5" ht="20.25" thickBot="1" thickTop="1">
      <c r="A9" s="868">
        <f t="shared" si="0"/>
        <v>-0.32999999999999996</v>
      </c>
      <c r="B9" s="873">
        <v>0.1</v>
      </c>
      <c r="C9" s="874" t="s">
        <v>300</v>
      </c>
      <c r="D9" s="873">
        <v>0.43</v>
      </c>
      <c r="E9" s="663" t="s">
        <v>300</v>
      </c>
    </row>
    <row r="10" spans="1:5" ht="20.25" thickBot="1" thickTop="1">
      <c r="A10" s="868">
        <f t="shared" si="0"/>
        <v>-0.4</v>
      </c>
      <c r="B10" s="873">
        <v>0</v>
      </c>
      <c r="C10" s="874" t="s">
        <v>299</v>
      </c>
      <c r="D10" s="873">
        <v>0.4</v>
      </c>
      <c r="E10" s="663" t="s">
        <v>299</v>
      </c>
    </row>
    <row r="11" spans="1:5" ht="20.25" thickBot="1" thickTop="1">
      <c r="A11" s="875">
        <f t="shared" si="0"/>
        <v>0.009999999999999998</v>
      </c>
      <c r="B11" s="873">
        <v>0.03</v>
      </c>
      <c r="C11" s="874" t="s">
        <v>315</v>
      </c>
      <c r="D11" s="873">
        <v>0.02</v>
      </c>
      <c r="E11" s="663" t="s">
        <v>315</v>
      </c>
    </row>
    <row r="12" spans="1:5" ht="20.25" thickBot="1" thickTop="1">
      <c r="A12" s="875">
        <f t="shared" si="0"/>
        <v>0</v>
      </c>
      <c r="B12" s="873">
        <v>0</v>
      </c>
      <c r="C12" s="874" t="s">
        <v>318</v>
      </c>
      <c r="D12" s="873">
        <v>0</v>
      </c>
      <c r="E12" s="663" t="s">
        <v>317</v>
      </c>
    </row>
    <row r="13" spans="1:5" ht="20.25" thickBot="1" thickTop="1">
      <c r="A13" s="875">
        <f t="shared" si="0"/>
        <v>-0.10999999999999999</v>
      </c>
      <c r="B13" s="873">
        <v>0.13</v>
      </c>
      <c r="C13" s="874" t="s">
        <v>316</v>
      </c>
      <c r="D13" s="873">
        <v>0.24</v>
      </c>
      <c r="E13" s="663" t="s">
        <v>316</v>
      </c>
    </row>
    <row r="14" spans="1:5" ht="20.25" thickBot="1" thickTop="1">
      <c r="A14" s="865">
        <f t="shared" si="0"/>
        <v>-0.31000000000000005</v>
      </c>
      <c r="B14" s="866">
        <v>0.47</v>
      </c>
      <c r="C14" s="867" t="s">
        <v>295</v>
      </c>
      <c r="D14" s="866">
        <v>0.78</v>
      </c>
      <c r="E14" s="655" t="s">
        <v>295</v>
      </c>
    </row>
    <row r="15" spans="1:5" ht="20.25" thickBot="1" thickTop="1">
      <c r="A15" s="875">
        <f t="shared" si="0"/>
        <v>-0.21999999999999997</v>
      </c>
      <c r="B15" s="876">
        <v>0.27</v>
      </c>
      <c r="C15" s="874" t="s">
        <v>314</v>
      </c>
      <c r="D15" s="876">
        <v>0.49</v>
      </c>
      <c r="E15" s="864" t="s">
        <v>314</v>
      </c>
    </row>
    <row r="16" spans="1:5" ht="20.25" thickBot="1" thickTop="1">
      <c r="A16" s="868">
        <f>B16-D16</f>
        <v>-0.48</v>
      </c>
      <c r="B16" s="869">
        <v>0.27</v>
      </c>
      <c r="C16" s="870" t="s">
        <v>296</v>
      </c>
      <c r="D16" s="869">
        <v>0.75</v>
      </c>
      <c r="E16" s="657" t="s">
        <v>296</v>
      </c>
    </row>
    <row r="17" spans="1:4" ht="15">
      <c r="A17" s="877"/>
      <c r="B17" s="877"/>
      <c r="C17" s="877"/>
      <c r="D17" s="877"/>
    </row>
    <row r="18" spans="3:5" ht="21">
      <c r="C18" s="878" t="s">
        <v>372</v>
      </c>
      <c r="D18" s="877"/>
      <c r="E18" s="879"/>
    </row>
    <row r="19" spans="1:5" ht="18.75">
      <c r="A19" s="1311" t="s">
        <v>293</v>
      </c>
      <c r="B19" s="1311"/>
      <c r="C19" s="1311"/>
      <c r="D19" s="1311"/>
      <c r="E19" s="880"/>
    </row>
    <row r="20" spans="1:5" ht="18.75" thickBot="1">
      <c r="A20" s="1312" t="s">
        <v>376</v>
      </c>
      <c r="B20" s="1312"/>
      <c r="C20" s="1312"/>
      <c r="D20" s="1312"/>
      <c r="E20" s="1312"/>
    </row>
    <row r="21" spans="1:5" ht="22.5" thickBot="1" thickTop="1">
      <c r="A21" s="596" t="s">
        <v>285</v>
      </c>
      <c r="B21" s="593" t="s">
        <v>287</v>
      </c>
      <c r="C21" s="593" t="s">
        <v>337</v>
      </c>
      <c r="D21" s="594" t="s">
        <v>288</v>
      </c>
      <c r="E21" s="594" t="s">
        <v>334</v>
      </c>
    </row>
    <row r="22" spans="1:5" ht="20.25" thickBot="1" thickTop="1">
      <c r="A22" s="881">
        <f aca="true" t="shared" si="1" ref="A22:A32">(B22-D22)/D22</f>
        <v>0.2</v>
      </c>
      <c r="B22" s="882">
        <v>6</v>
      </c>
      <c r="C22" s="658" t="s">
        <v>297</v>
      </c>
      <c r="D22" s="882">
        <v>5</v>
      </c>
      <c r="E22" s="658" t="s">
        <v>297</v>
      </c>
    </row>
    <row r="23" spans="1:5" ht="19.5" thickBot="1">
      <c r="A23" s="881">
        <f t="shared" si="1"/>
        <v>1</v>
      </c>
      <c r="B23" s="882">
        <v>16</v>
      </c>
      <c r="C23" s="657" t="s">
        <v>292</v>
      </c>
      <c r="D23" s="882">
        <v>8</v>
      </c>
      <c r="E23" s="657" t="s">
        <v>292</v>
      </c>
    </row>
    <row r="24" spans="1:5" ht="19.5" thickBot="1">
      <c r="A24" s="881">
        <f t="shared" si="1"/>
        <v>-0.29411764705882354</v>
      </c>
      <c r="B24" s="882">
        <v>12</v>
      </c>
      <c r="C24" s="657" t="s">
        <v>291</v>
      </c>
      <c r="D24" s="882">
        <v>17</v>
      </c>
      <c r="E24" s="657" t="s">
        <v>291</v>
      </c>
    </row>
    <row r="25" spans="1:5" ht="19.5" thickBot="1">
      <c r="A25" s="881">
        <f t="shared" si="1"/>
        <v>-0.75</v>
      </c>
      <c r="B25" s="882">
        <v>3</v>
      </c>
      <c r="C25" s="663" t="s">
        <v>300</v>
      </c>
      <c r="D25" s="882">
        <v>12</v>
      </c>
      <c r="E25" s="663" t="s">
        <v>300</v>
      </c>
    </row>
    <row r="26" spans="1:5" ht="19.5" thickBot="1">
      <c r="A26" s="881">
        <f>(B26-D26)/D26</f>
        <v>0.18181818181818182</v>
      </c>
      <c r="B26" s="882">
        <v>13</v>
      </c>
      <c r="C26" s="663" t="s">
        <v>299</v>
      </c>
      <c r="D26" s="882">
        <v>11</v>
      </c>
      <c r="E26" s="663" t="s">
        <v>299</v>
      </c>
    </row>
    <row r="27" spans="1:5" ht="19.5" thickBot="1">
      <c r="A27" s="881">
        <f>(B27-D27)/D27</f>
        <v>0</v>
      </c>
      <c r="B27" s="882">
        <v>1</v>
      </c>
      <c r="C27" s="663" t="s">
        <v>315</v>
      </c>
      <c r="D27" s="882">
        <v>1</v>
      </c>
      <c r="E27" s="663" t="s">
        <v>315</v>
      </c>
    </row>
    <row r="28" spans="1:5" ht="19.5" thickBot="1">
      <c r="A28" s="881" t="e">
        <f>(B28-D28)/D28</f>
        <v>#DIV/0!</v>
      </c>
      <c r="B28" s="882">
        <v>0</v>
      </c>
      <c r="C28" s="663" t="s">
        <v>317</v>
      </c>
      <c r="D28" s="882">
        <v>0</v>
      </c>
      <c r="E28" s="663" t="s">
        <v>317</v>
      </c>
    </row>
    <row r="29" spans="1:5" ht="19.5" thickBot="1">
      <c r="A29" s="881">
        <f t="shared" si="1"/>
        <v>-0.42857142857142855</v>
      </c>
      <c r="B29" s="882">
        <v>4</v>
      </c>
      <c r="C29" s="663" t="s">
        <v>316</v>
      </c>
      <c r="D29" s="882">
        <v>7</v>
      </c>
      <c r="E29" s="663" t="s">
        <v>316</v>
      </c>
    </row>
    <row r="30" spans="1:5" ht="19.5" thickBot="1">
      <c r="A30" s="881">
        <f t="shared" si="1"/>
        <v>-0.36363636363636365</v>
      </c>
      <c r="B30" s="882">
        <v>14</v>
      </c>
      <c r="C30" s="657" t="s">
        <v>295</v>
      </c>
      <c r="D30" s="882">
        <v>22</v>
      </c>
      <c r="E30" s="657" t="s">
        <v>295</v>
      </c>
    </row>
    <row r="31" spans="1:5" ht="19.5" thickBot="1">
      <c r="A31" s="881">
        <f t="shared" si="1"/>
        <v>-0.42857142857142855</v>
      </c>
      <c r="B31" s="882">
        <v>8</v>
      </c>
      <c r="C31" s="864" t="s">
        <v>314</v>
      </c>
      <c r="D31" s="882">
        <v>14</v>
      </c>
      <c r="E31" s="864" t="s">
        <v>314</v>
      </c>
    </row>
    <row r="32" spans="1:5" ht="19.5" thickBot="1">
      <c r="A32" s="881">
        <f t="shared" si="1"/>
        <v>-0.6363636363636364</v>
      </c>
      <c r="B32" s="882">
        <v>8</v>
      </c>
      <c r="C32" s="657" t="s">
        <v>296</v>
      </c>
      <c r="D32" s="882">
        <v>22</v>
      </c>
      <c r="E32" s="657" t="s">
        <v>296</v>
      </c>
    </row>
  </sheetData>
  <sheetProtection/>
  <mergeCells count="2">
    <mergeCell ref="A19:D19"/>
    <mergeCell ref="A20:E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SheetLayoutView="75" zoomScalePageLayoutView="150" workbookViewId="0" topLeftCell="A22">
      <selection activeCell="F13" sqref="F13"/>
    </sheetView>
  </sheetViews>
  <sheetFormatPr defaultColWidth="9.140625" defaultRowHeight="12.75"/>
  <cols>
    <col min="1" max="1" width="0.42578125" style="25" customWidth="1"/>
    <col min="2" max="2" width="18.8515625" style="25" customWidth="1"/>
    <col min="3" max="3" width="16.7109375" style="25" customWidth="1"/>
    <col min="4" max="4" width="20.28125" style="25" customWidth="1"/>
    <col min="5" max="5" width="17.8515625" style="25" customWidth="1"/>
    <col min="6" max="6" width="18.140625" style="25" customWidth="1"/>
    <col min="7" max="7" width="24.140625" style="25" customWidth="1"/>
    <col min="8" max="8" width="18.28125" style="25" customWidth="1"/>
    <col min="9" max="9" width="19.28125" style="146" hidden="1" customWidth="1"/>
    <col min="10" max="10" width="9.140625" style="25" customWidth="1"/>
    <col min="11" max="16384" width="9.140625" style="25" customWidth="1"/>
  </cols>
  <sheetData>
    <row r="1" spans="1:10" ht="9.75" customHeight="1">
      <c r="A1" s="29"/>
      <c r="B1" s="29"/>
      <c r="C1" s="29"/>
      <c r="D1" s="29"/>
      <c r="E1" s="29"/>
      <c r="F1" s="29"/>
      <c r="G1" s="29"/>
      <c r="H1" s="29"/>
      <c r="I1" s="568"/>
      <c r="J1" s="29"/>
    </row>
    <row r="2" spans="1:10" ht="30" customHeight="1">
      <c r="A2" s="1324" t="s">
        <v>369</v>
      </c>
      <c r="B2" s="1325"/>
      <c r="C2" s="1325"/>
      <c r="D2" s="1325"/>
      <c r="E2" s="1325"/>
      <c r="F2" s="1325"/>
      <c r="G2" s="1325"/>
      <c r="H2" s="147"/>
      <c r="I2" s="147"/>
      <c r="J2" s="569"/>
    </row>
    <row r="3" spans="1:10" ht="30" customHeight="1" thickBot="1">
      <c r="A3" s="196"/>
      <c r="B3" s="582" t="s">
        <v>373</v>
      </c>
      <c r="C3" s="574"/>
      <c r="D3" s="574"/>
      <c r="E3" s="576"/>
      <c r="F3" s="576"/>
      <c r="G3" s="575"/>
      <c r="H3" s="148"/>
      <c r="I3" s="148"/>
      <c r="J3" s="196"/>
    </row>
    <row r="4" spans="1:10" s="149" customFormat="1" ht="19.5" customHeight="1" thickBot="1" thickTop="1">
      <c r="A4" s="570"/>
      <c r="B4" s="677" t="s">
        <v>242</v>
      </c>
      <c r="C4" s="675" t="s">
        <v>138</v>
      </c>
      <c r="D4" s="673" t="s">
        <v>139</v>
      </c>
      <c r="E4" s="673" t="s">
        <v>140</v>
      </c>
      <c r="F4" s="673" t="s">
        <v>141</v>
      </c>
      <c r="G4" s="1313" t="s">
        <v>268</v>
      </c>
      <c r="H4" s="1314"/>
      <c r="I4" s="580"/>
      <c r="J4" s="571"/>
    </row>
    <row r="5" spans="1:10" s="149" customFormat="1" ht="19.5" customHeight="1" thickBot="1" thickTop="1">
      <c r="A5" s="572"/>
      <c r="B5" s="671"/>
      <c r="C5" s="676"/>
      <c r="D5" s="671">
        <v>2021</v>
      </c>
      <c r="E5" s="671" t="s">
        <v>336</v>
      </c>
      <c r="F5" s="674" t="s">
        <v>370</v>
      </c>
      <c r="G5" s="1314"/>
      <c r="H5" s="1314"/>
      <c r="I5" s="580"/>
      <c r="J5" s="571"/>
    </row>
    <row r="6" spans="1:10" s="149" customFormat="1" ht="19.5" customHeight="1" thickBot="1" thickTop="1">
      <c r="A6" s="573"/>
      <c r="B6" s="671" t="s">
        <v>250</v>
      </c>
      <c r="C6" s="671" t="s">
        <v>247</v>
      </c>
      <c r="D6" s="671" t="s">
        <v>245</v>
      </c>
      <c r="E6" s="671" t="s">
        <v>245</v>
      </c>
      <c r="F6" s="669" t="s">
        <v>243</v>
      </c>
      <c r="G6" s="1318" t="s">
        <v>228</v>
      </c>
      <c r="H6" s="1319"/>
      <c r="I6" s="580"/>
      <c r="J6" s="571"/>
    </row>
    <row r="7" spans="1:10" s="149" customFormat="1" ht="19.5" customHeight="1" thickBot="1" thickTop="1">
      <c r="A7" s="573"/>
      <c r="B7" s="671" t="s">
        <v>251</v>
      </c>
      <c r="C7" s="669" t="s">
        <v>248</v>
      </c>
      <c r="D7" s="669" t="s">
        <v>246</v>
      </c>
      <c r="E7" s="669" t="s">
        <v>246</v>
      </c>
      <c r="F7" s="669" t="s">
        <v>244</v>
      </c>
      <c r="G7" s="1320"/>
      <c r="H7" s="1321"/>
      <c r="I7" s="581"/>
      <c r="J7" s="571"/>
    </row>
    <row r="8" spans="1:11" s="149" customFormat="1" ht="19.5" customHeight="1" thickBot="1" thickTop="1">
      <c r="A8" s="571"/>
      <c r="B8" s="672" t="s">
        <v>252</v>
      </c>
      <c r="C8" s="672" t="s">
        <v>249</v>
      </c>
      <c r="D8" s="672">
        <v>2021</v>
      </c>
      <c r="E8" s="672">
        <v>2022</v>
      </c>
      <c r="F8" s="670" t="s">
        <v>374</v>
      </c>
      <c r="G8" s="1322"/>
      <c r="H8" s="1323"/>
      <c r="I8" s="581"/>
      <c r="J8" s="571"/>
      <c r="K8" s="149" t="s">
        <v>4</v>
      </c>
    </row>
    <row r="9" spans="1:10" s="24" customFormat="1" ht="33" customHeight="1" thickBot="1" thickTop="1">
      <c r="A9" s="168"/>
      <c r="B9" s="602">
        <f>SUM(E9-D9)/(D9)*(100%)</f>
        <v>-0.015021459227467811</v>
      </c>
      <c r="C9" s="601">
        <f aca="true" t="shared" si="0" ref="C9:C26">SUM(E9-D9)</f>
        <v>-7</v>
      </c>
      <c r="D9" s="599">
        <f>SUM(D10:D17)</f>
        <v>466</v>
      </c>
      <c r="E9" s="597">
        <f>SUM(E10:E17)</f>
        <v>459</v>
      </c>
      <c r="F9" s="598">
        <f>SUM(F10:F17)</f>
        <v>117</v>
      </c>
      <c r="G9" s="603" t="s">
        <v>229</v>
      </c>
      <c r="H9" s="604"/>
      <c r="I9" s="605"/>
      <c r="J9" s="105"/>
    </row>
    <row r="10" spans="1:10" s="24" customFormat="1" ht="33" customHeight="1" thickBot="1" thickTop="1">
      <c r="A10" s="168"/>
      <c r="B10" s="629">
        <f aca="true" t="shared" si="1" ref="B10:B26">SUM(E10-D10)/(D10)*(100%)</f>
        <v>-0.1111111111111111</v>
      </c>
      <c r="C10" s="630">
        <f t="shared" si="0"/>
        <v>-3</v>
      </c>
      <c r="D10" s="631">
        <v>27</v>
      </c>
      <c r="E10" s="631">
        <v>24</v>
      </c>
      <c r="F10" s="631">
        <v>6</v>
      </c>
      <c r="G10" s="638" t="s">
        <v>28</v>
      </c>
      <c r="H10" s="632"/>
      <c r="I10" s="606"/>
      <c r="J10" s="105"/>
    </row>
    <row r="11" spans="1:10" s="24" customFormat="1" ht="33" customHeight="1" thickBot="1" thickTop="1">
      <c r="A11" s="168"/>
      <c r="B11" s="639">
        <f t="shared" si="1"/>
        <v>0.031746031746031744</v>
      </c>
      <c r="C11" s="640">
        <f t="shared" si="0"/>
        <v>2</v>
      </c>
      <c r="D11" s="641">
        <v>63</v>
      </c>
      <c r="E11" s="641">
        <v>65</v>
      </c>
      <c r="F11" s="641">
        <v>16</v>
      </c>
      <c r="G11" s="642" t="s">
        <v>27</v>
      </c>
      <c r="H11" s="643"/>
      <c r="I11" s="606"/>
      <c r="J11" s="105"/>
    </row>
    <row r="12" spans="1:10" s="24" customFormat="1" ht="33" customHeight="1" thickBot="1" thickTop="1">
      <c r="A12" s="168"/>
      <c r="B12" s="639">
        <f t="shared" si="1"/>
        <v>0.0918918918918919</v>
      </c>
      <c r="C12" s="640">
        <f t="shared" si="0"/>
        <v>17</v>
      </c>
      <c r="D12" s="641">
        <v>185</v>
      </c>
      <c r="E12" s="641">
        <v>202</v>
      </c>
      <c r="F12" s="641">
        <v>58</v>
      </c>
      <c r="G12" s="644" t="s">
        <v>230</v>
      </c>
      <c r="H12" s="645"/>
      <c r="I12" s="606"/>
      <c r="J12" s="105"/>
    </row>
    <row r="13" spans="1:10" s="24" customFormat="1" ht="33" customHeight="1" thickBot="1" thickTop="1">
      <c r="A13" s="168"/>
      <c r="B13" s="639" t="e">
        <f t="shared" si="1"/>
        <v>#DIV/0!</v>
      </c>
      <c r="C13" s="640">
        <f t="shared" si="0"/>
        <v>29</v>
      </c>
      <c r="D13" s="641">
        <v>0</v>
      </c>
      <c r="E13" s="641">
        <v>29</v>
      </c>
      <c r="F13" s="641">
        <v>3</v>
      </c>
      <c r="G13" s="642" t="s">
        <v>150</v>
      </c>
      <c r="H13" s="643"/>
      <c r="I13" s="606"/>
      <c r="J13" s="105"/>
    </row>
    <row r="14" spans="1:10" s="24" customFormat="1" ht="33" customHeight="1" thickBot="1" thickTop="1">
      <c r="A14" s="168"/>
      <c r="B14" s="639">
        <f t="shared" si="1"/>
        <v>-0.620253164556962</v>
      </c>
      <c r="C14" s="640">
        <f t="shared" si="0"/>
        <v>-49</v>
      </c>
      <c r="D14" s="641">
        <v>79</v>
      </c>
      <c r="E14" s="641">
        <v>30</v>
      </c>
      <c r="F14" s="641">
        <v>7</v>
      </c>
      <c r="G14" s="642" t="s">
        <v>146</v>
      </c>
      <c r="H14" s="643"/>
      <c r="I14" s="606"/>
      <c r="J14" s="105"/>
    </row>
    <row r="15" spans="1:10" s="24" customFormat="1" ht="33" customHeight="1" thickBot="1" thickTop="1">
      <c r="A15" s="168"/>
      <c r="B15" s="639">
        <f t="shared" si="1"/>
        <v>-0.18461538461538463</v>
      </c>
      <c r="C15" s="640">
        <f t="shared" si="0"/>
        <v>-12</v>
      </c>
      <c r="D15" s="641">
        <v>65</v>
      </c>
      <c r="E15" s="641">
        <v>53</v>
      </c>
      <c r="F15" s="641">
        <v>9</v>
      </c>
      <c r="G15" s="642" t="s">
        <v>152</v>
      </c>
      <c r="H15" s="643"/>
      <c r="I15" s="606"/>
      <c r="J15" s="105"/>
    </row>
    <row r="16" spans="1:10" s="24" customFormat="1" ht="33" customHeight="1" thickBot="1" thickTop="1">
      <c r="A16" s="168"/>
      <c r="B16" s="639">
        <f t="shared" si="1"/>
        <v>-0.21428571428571427</v>
      </c>
      <c r="C16" s="640">
        <f t="shared" si="0"/>
        <v>-3</v>
      </c>
      <c r="D16" s="641">
        <v>14</v>
      </c>
      <c r="E16" s="641">
        <v>11</v>
      </c>
      <c r="F16" s="641">
        <v>3</v>
      </c>
      <c r="G16" s="644" t="s">
        <v>270</v>
      </c>
      <c r="H16" s="645"/>
      <c r="I16" s="606"/>
      <c r="J16" s="105"/>
    </row>
    <row r="17" spans="1:10" s="24" customFormat="1" ht="33" customHeight="1" thickBot="1" thickTop="1">
      <c r="A17" s="168"/>
      <c r="B17" s="633">
        <f t="shared" si="1"/>
        <v>0.36363636363636365</v>
      </c>
      <c r="C17" s="634">
        <f t="shared" si="0"/>
        <v>12</v>
      </c>
      <c r="D17" s="635">
        <v>33</v>
      </c>
      <c r="E17" s="635">
        <v>45</v>
      </c>
      <c r="F17" s="635">
        <v>15</v>
      </c>
      <c r="G17" s="1328" t="s">
        <v>365</v>
      </c>
      <c r="H17" s="1329"/>
      <c r="I17" s="885"/>
      <c r="J17" s="105"/>
    </row>
    <row r="18" spans="1:10" s="24" customFormat="1" ht="33" customHeight="1" thickBot="1" thickTop="1">
      <c r="A18" s="168"/>
      <c r="B18" s="602">
        <f t="shared" si="1"/>
        <v>2.1737815383437344</v>
      </c>
      <c r="C18" s="601">
        <f t="shared" si="0"/>
        <v>56777</v>
      </c>
      <c r="D18" s="599">
        <f>SUM(D19+D20)</f>
        <v>26119</v>
      </c>
      <c r="E18" s="635">
        <f>SUM(E19+E20)</f>
        <v>82896</v>
      </c>
      <c r="F18" s="884">
        <f>SUM(F19+F20)</f>
        <v>10846</v>
      </c>
      <c r="G18" s="1326" t="s">
        <v>266</v>
      </c>
      <c r="H18" s="1327"/>
      <c r="I18" s="889"/>
      <c r="J18" s="578"/>
    </row>
    <row r="19" spans="1:10" s="24" customFormat="1" ht="36.75" customHeight="1" thickBot="1" thickTop="1">
      <c r="A19" s="168"/>
      <c r="B19" s="629">
        <f t="shared" si="1"/>
        <v>7.551717089125102</v>
      </c>
      <c r="C19" s="630">
        <f t="shared" si="0"/>
        <v>36943</v>
      </c>
      <c r="D19" s="631">
        <v>4892</v>
      </c>
      <c r="E19" s="631">
        <v>41835</v>
      </c>
      <c r="F19" s="631">
        <v>4022</v>
      </c>
      <c r="G19" s="886" t="s">
        <v>24</v>
      </c>
      <c r="H19" s="887"/>
      <c r="I19" s="888"/>
      <c r="J19" s="105"/>
    </row>
    <row r="20" spans="1:14" s="24" customFormat="1" ht="36.75" customHeight="1" thickBot="1" thickTop="1">
      <c r="A20" s="105"/>
      <c r="B20" s="633">
        <f t="shared" si="1"/>
        <v>0.9343760305271588</v>
      </c>
      <c r="C20" s="634">
        <f t="shared" si="0"/>
        <v>19834</v>
      </c>
      <c r="D20" s="635">
        <v>21227</v>
      </c>
      <c r="E20" s="635">
        <v>41061</v>
      </c>
      <c r="F20" s="635">
        <v>6824</v>
      </c>
      <c r="G20" s="636" t="s">
        <v>22</v>
      </c>
      <c r="H20" s="637"/>
      <c r="I20" s="605"/>
      <c r="J20" s="105"/>
      <c r="N20" s="24" t="s">
        <v>4</v>
      </c>
    </row>
    <row r="21" spans="1:10" s="24" customFormat="1" ht="33" customHeight="1" thickBot="1" thickTop="1">
      <c r="A21" s="105"/>
      <c r="B21" s="602">
        <f t="shared" si="1"/>
        <v>-0.309507831998534</v>
      </c>
      <c r="C21" s="601">
        <f t="shared" si="0"/>
        <v>-1439022</v>
      </c>
      <c r="D21" s="600">
        <f>SUM(D22+D25)</f>
        <v>4649388</v>
      </c>
      <c r="E21" s="635">
        <f>SUM(E22+E25)</f>
        <v>3210366</v>
      </c>
      <c r="F21" s="635">
        <f>SUM(F22+F25)</f>
        <v>813442</v>
      </c>
      <c r="G21" s="603" t="s">
        <v>232</v>
      </c>
      <c r="H21" s="604"/>
      <c r="I21" s="605"/>
      <c r="J21" s="105"/>
    </row>
    <row r="22" spans="1:10" s="24" customFormat="1" ht="33" customHeight="1" thickBot="1" thickTop="1">
      <c r="A22" s="105"/>
      <c r="B22" s="615">
        <f>SUM(E22-D22)/(D22)*(100%)</f>
        <v>-0.0016222567923083143</v>
      </c>
      <c r="C22" s="616">
        <f>SUM(E22-D22)</f>
        <v>-4774</v>
      </c>
      <c r="D22" s="600">
        <f>D23+D24</f>
        <v>2942814</v>
      </c>
      <c r="E22" s="635">
        <f>E23+E24</f>
        <v>2938040</v>
      </c>
      <c r="F22" s="635">
        <f>SUM(F23+F24)</f>
        <v>683669</v>
      </c>
      <c r="G22" s="617" t="s">
        <v>233</v>
      </c>
      <c r="H22" s="618"/>
      <c r="I22" s="607"/>
      <c r="J22" s="105"/>
    </row>
    <row r="23" spans="1:12" s="24" customFormat="1" ht="33" customHeight="1" thickBot="1" thickTop="1">
      <c r="A23" s="105"/>
      <c r="B23" s="619">
        <f t="shared" si="1"/>
        <v>-0.005332218570880564</v>
      </c>
      <c r="C23" s="620">
        <f t="shared" si="0"/>
        <v>-15332</v>
      </c>
      <c r="D23" s="621">
        <v>2875351</v>
      </c>
      <c r="E23" s="621">
        <v>2860019</v>
      </c>
      <c r="F23" s="621">
        <v>658061</v>
      </c>
      <c r="G23" s="622" t="s">
        <v>234</v>
      </c>
      <c r="H23" s="623"/>
      <c r="I23" s="608"/>
      <c r="J23" s="105"/>
      <c r="L23" s="24" t="s">
        <v>4</v>
      </c>
    </row>
    <row r="24" spans="1:15" s="24" customFormat="1" ht="33" customHeight="1" thickBot="1" thickTop="1">
      <c r="A24" s="105">
        <v>7</v>
      </c>
      <c r="B24" s="619">
        <f t="shared" si="1"/>
        <v>0.15650060032906926</v>
      </c>
      <c r="C24" s="620">
        <f t="shared" si="0"/>
        <v>10558</v>
      </c>
      <c r="D24" s="621">
        <v>67463</v>
      </c>
      <c r="E24" s="621">
        <v>78021</v>
      </c>
      <c r="F24" s="621">
        <v>25608</v>
      </c>
      <c r="G24" s="622" t="s">
        <v>235</v>
      </c>
      <c r="H24" s="623"/>
      <c r="I24" s="608"/>
      <c r="J24" s="105"/>
      <c r="O24" s="24" t="s">
        <v>4</v>
      </c>
    </row>
    <row r="25" spans="1:11" s="24" customFormat="1" ht="33" customHeight="1" thickBot="1" thickTop="1">
      <c r="A25" s="105"/>
      <c r="B25" s="624">
        <f t="shared" si="1"/>
        <v>-0.8404253199685452</v>
      </c>
      <c r="C25" s="625">
        <f t="shared" si="0"/>
        <v>-1434248</v>
      </c>
      <c r="D25" s="626">
        <v>1706574</v>
      </c>
      <c r="E25" s="626">
        <v>272326</v>
      </c>
      <c r="F25" s="626">
        <v>129773</v>
      </c>
      <c r="G25" s="627" t="s">
        <v>236</v>
      </c>
      <c r="H25" s="628"/>
      <c r="I25" s="607"/>
      <c r="J25" s="105"/>
      <c r="K25" s="24" t="s">
        <v>313</v>
      </c>
    </row>
    <row r="26" spans="1:10" s="24" customFormat="1" ht="33" customHeight="1" thickBot="1" thickTop="1">
      <c r="A26" s="105"/>
      <c r="B26" s="602">
        <f t="shared" si="1"/>
        <v>0.2677687586616512</v>
      </c>
      <c r="C26" s="601">
        <f t="shared" si="0"/>
        <v>2705</v>
      </c>
      <c r="D26" s="598">
        <v>10102</v>
      </c>
      <c r="E26" s="598">
        <v>12807</v>
      </c>
      <c r="F26" s="598">
        <v>3955</v>
      </c>
      <c r="G26" s="648" t="s">
        <v>290</v>
      </c>
      <c r="H26" s="647"/>
      <c r="I26" s="607"/>
      <c r="J26" s="105"/>
    </row>
    <row r="27" spans="1:10" s="24" customFormat="1" ht="33" customHeight="1" thickBot="1" thickTop="1">
      <c r="A27" s="105"/>
      <c r="B27" s="602">
        <f>SUM(E27-D27)/(D27)*(100%)</f>
        <v>0.16045660763939704</v>
      </c>
      <c r="C27" s="601">
        <f>SUM(E27-D27)</f>
        <v>5482</v>
      </c>
      <c r="D27" s="598">
        <v>34165</v>
      </c>
      <c r="E27" s="598">
        <v>39647</v>
      </c>
      <c r="F27" s="598">
        <v>11084</v>
      </c>
      <c r="G27" s="609" t="s">
        <v>283</v>
      </c>
      <c r="H27" s="610"/>
      <c r="I27" s="607"/>
      <c r="J27" s="105"/>
    </row>
    <row r="28" spans="1:14" s="24" customFormat="1" ht="33" customHeight="1" thickBot="1" thickTop="1">
      <c r="A28" s="105"/>
      <c r="B28" s="602">
        <f>SUM(E28-D28)/(D28)*(100%)</f>
        <v>-0.28759485844388405</v>
      </c>
      <c r="C28" s="601">
        <f>SUM(E28-D28)</f>
        <v>-295831</v>
      </c>
      <c r="D28" s="598">
        <v>1028638</v>
      </c>
      <c r="E28" s="598">
        <v>732807</v>
      </c>
      <c r="F28" s="598">
        <v>86457</v>
      </c>
      <c r="G28" s="611" t="s">
        <v>284</v>
      </c>
      <c r="H28" s="612"/>
      <c r="I28" s="607"/>
      <c r="J28" s="105"/>
      <c r="N28" s="24" t="s">
        <v>4</v>
      </c>
    </row>
    <row r="29" spans="1:10" s="24" customFormat="1" ht="33" customHeight="1" thickBot="1" thickTop="1">
      <c r="A29" s="105"/>
      <c r="B29" s="602">
        <f>SUM(E29-D29)/(D29)*(100%)</f>
        <v>-0.02658550776529562</v>
      </c>
      <c r="C29" s="601">
        <f>SUM(E29-D29)</f>
        <v>-594</v>
      </c>
      <c r="D29" s="598">
        <v>22343</v>
      </c>
      <c r="E29" s="598">
        <v>21749</v>
      </c>
      <c r="F29" s="598">
        <v>5026</v>
      </c>
      <c r="G29" s="613" t="s">
        <v>289</v>
      </c>
      <c r="H29" s="613"/>
      <c r="I29" s="614"/>
      <c r="J29" s="577"/>
    </row>
    <row r="30" spans="1:10" s="24" customFormat="1" ht="33" customHeight="1" thickBot="1" thickTop="1">
      <c r="A30" s="105"/>
      <c r="B30" s="650"/>
      <c r="C30" s="651"/>
      <c r="D30" s="652"/>
      <c r="E30" s="652"/>
      <c r="F30" s="653"/>
      <c r="G30" s="652"/>
      <c r="H30" s="654"/>
      <c r="I30" s="649"/>
      <c r="J30" s="578"/>
    </row>
    <row r="31" spans="1:10" s="24" customFormat="1" ht="33" customHeight="1" thickTop="1">
      <c r="A31" s="105"/>
      <c r="B31" s="579"/>
      <c r="C31" s="1316" t="s">
        <v>367</v>
      </c>
      <c r="D31" s="1317"/>
      <c r="E31" s="1317"/>
      <c r="F31" s="1317"/>
      <c r="G31" s="1317"/>
      <c r="H31" s="1317"/>
      <c r="I31" s="1317"/>
      <c r="J31" s="1317"/>
    </row>
    <row r="32" spans="1:10" s="24" customFormat="1" ht="27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ht="33.75">
      <c r="A33" s="29"/>
      <c r="B33" s="29"/>
      <c r="C33" s="1315"/>
      <c r="D33" s="1315"/>
      <c r="E33" s="1315"/>
      <c r="F33" s="1315"/>
      <c r="G33" s="1315"/>
      <c r="H33" s="1315"/>
      <c r="I33" s="568"/>
      <c r="J33" s="29"/>
    </row>
  </sheetData>
  <sheetProtection/>
  <mergeCells count="7">
    <mergeCell ref="G4:H5"/>
    <mergeCell ref="C33:H33"/>
    <mergeCell ref="C31:J31"/>
    <mergeCell ref="G6:H8"/>
    <mergeCell ref="A2:G2"/>
    <mergeCell ref="G18:H18"/>
    <mergeCell ref="G17:H17"/>
  </mergeCells>
  <printOptions gridLines="1" horizontalCentered="1"/>
  <pageMargins left="0.11811023622047245" right="0.2362204724409449" top="0.6692913385826772" bottom="0.1968503937007874" header="0.7874015748031497" footer="0.2362204724409449"/>
  <pageSetup fitToHeight="2" horizontalDpi="600" verticalDpi="600" orientation="portrait" paperSize="9" scale="70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4:AA55"/>
  <sheetViews>
    <sheetView zoomScale="80" zoomScaleNormal="80" zoomScalePageLayoutView="0" workbookViewId="0" topLeftCell="A4">
      <selection activeCell="S6" sqref="S6"/>
    </sheetView>
  </sheetViews>
  <sheetFormatPr defaultColWidth="9.140625" defaultRowHeight="12.75"/>
  <cols>
    <col min="1" max="1" width="7.57421875" style="0" customWidth="1"/>
    <col min="2" max="2" width="5.7109375" style="0" hidden="1" customWidth="1"/>
    <col min="3" max="3" width="0.5625" style="0" hidden="1" customWidth="1"/>
    <col min="4" max="4" width="2.57421875" style="0" hidden="1" customWidth="1"/>
    <col min="5" max="5" width="9.00390625" style="0" customWidth="1"/>
    <col min="6" max="6" width="0" style="0" hidden="1" customWidth="1"/>
    <col min="9" max="9" width="8.421875" style="0" customWidth="1"/>
    <col min="10" max="10" width="26.00390625" style="0" customWidth="1"/>
    <col min="11" max="11" width="12.7109375" style="0" customWidth="1"/>
    <col min="12" max="12" width="2.421875" style="0" customWidth="1"/>
    <col min="13" max="13" width="8.57421875" style="0" customWidth="1"/>
    <col min="17" max="17" width="22.7109375" style="0" customWidth="1"/>
    <col min="18" max="18" width="16.57421875" style="0" customWidth="1"/>
  </cols>
  <sheetData>
    <row r="4" ht="12.75">
      <c r="F4" s="23"/>
    </row>
    <row r="9" ht="12.75">
      <c r="U9" s="560"/>
    </row>
    <row r="18" ht="12.75">
      <c r="W18" t="s">
        <v>4</v>
      </c>
    </row>
    <row r="25" ht="27.75" customHeight="1"/>
    <row r="26" ht="29.25" customHeight="1"/>
    <row r="48" ht="12.75">
      <c r="AA48" t="s">
        <v>4</v>
      </c>
    </row>
    <row r="52" spans="9:13" ht="12.75">
      <c r="I52" s="153"/>
      <c r="J52" s="154"/>
      <c r="K52" s="154"/>
      <c r="L52" s="154"/>
      <c r="M52" s="153"/>
    </row>
    <row r="53" spans="9:13" ht="12.75">
      <c r="I53" s="153"/>
      <c r="J53" s="155"/>
      <c r="K53" s="156"/>
      <c r="L53" s="156"/>
      <c r="M53" s="153"/>
    </row>
    <row r="54" spans="9:13" ht="12.75">
      <c r="I54" s="153"/>
      <c r="J54" s="157"/>
      <c r="K54" s="158"/>
      <c r="L54" s="158"/>
      <c r="M54" s="153"/>
    </row>
    <row r="55" spans="9:13" ht="12.75">
      <c r="I55" s="153"/>
      <c r="J55" s="157"/>
      <c r="K55" s="158"/>
      <c r="L55" s="158"/>
      <c r="M55" s="153"/>
    </row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printOptions horizontalCentered="1" verticalCentered="1"/>
  <pageMargins left="0.31496062992125984" right="0.5905511811023623" top="0.2362204724409449" bottom="2.834645669291339" header="0.2362204724409449" footer="1.3779527559055118"/>
  <pageSetup horizontalDpi="600" verticalDpi="600" orientation="portrait" pageOrder="overThenDown" paperSize="9" scale="6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PageLayoutView="0" workbookViewId="0" topLeftCell="A1">
      <selection activeCell="C30" sqref="C30"/>
    </sheetView>
  </sheetViews>
  <sheetFormatPr defaultColWidth="9.140625" defaultRowHeight="12.75"/>
  <cols>
    <col min="2" max="2" width="11.57421875" style="0" bestFit="1" customWidth="1"/>
    <col min="3" max="3" width="11.421875" style="0" bestFit="1" customWidth="1"/>
    <col min="4" max="4" width="22.8515625" style="0" customWidth="1"/>
  </cols>
  <sheetData>
    <row r="27" ht="13.5" thickBot="1"/>
    <row r="28" spans="1:4" ht="16.5" thickTop="1">
      <c r="A28" s="2"/>
      <c r="B28" s="1" t="s">
        <v>44</v>
      </c>
      <c r="C28" s="1" t="s">
        <v>62</v>
      </c>
      <c r="D28" s="3" t="s">
        <v>232</v>
      </c>
    </row>
    <row r="29" spans="1:4" ht="16.5" thickBot="1">
      <c r="A29" s="4" t="s">
        <v>254</v>
      </c>
      <c r="B29" s="5"/>
      <c r="C29" s="5"/>
      <c r="D29" s="6"/>
    </row>
    <row r="30" spans="1:4" ht="17.25" thickBot="1" thickTop="1">
      <c r="A30" s="7">
        <v>2021</v>
      </c>
      <c r="B30" s="10">
        <v>2942814</v>
      </c>
      <c r="C30" s="10">
        <v>1706574</v>
      </c>
      <c r="D30" s="8">
        <f>SUM(B30:C30)</f>
        <v>4649388</v>
      </c>
    </row>
    <row r="31" spans="1:4" ht="17.25" thickBot="1" thickTop="1">
      <c r="A31" s="9">
        <v>2022</v>
      </c>
      <c r="B31" s="10">
        <v>2938040</v>
      </c>
      <c r="C31" s="10">
        <v>272326</v>
      </c>
      <c r="D31" s="11">
        <f>SUM(B31:C31)</f>
        <v>3210366</v>
      </c>
    </row>
    <row r="32" ht="13.5" thickTop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="75" zoomScaleNormal="75" zoomScalePageLayoutView="0" workbookViewId="0" topLeftCell="A1">
      <selection activeCell="D31" sqref="D31"/>
    </sheetView>
  </sheetViews>
  <sheetFormatPr defaultColWidth="9.140625" defaultRowHeight="12.75"/>
  <cols>
    <col min="2" max="2" width="11.7109375" style="0" bestFit="1" customWidth="1"/>
    <col min="3" max="3" width="12.421875" style="0" bestFit="1" customWidth="1"/>
    <col min="4" max="4" width="14.57421875" style="0" customWidth="1"/>
  </cols>
  <sheetData>
    <row r="27" ht="13.5" thickBot="1"/>
    <row r="28" spans="1:4" ht="16.5" thickTop="1">
      <c r="A28" s="12"/>
      <c r="B28" s="22" t="s">
        <v>255</v>
      </c>
      <c r="C28" s="22" t="s">
        <v>256</v>
      </c>
      <c r="D28" s="13" t="s">
        <v>30</v>
      </c>
    </row>
    <row r="29" spans="1:4" ht="16.5" thickBot="1">
      <c r="A29" s="14" t="s">
        <v>254</v>
      </c>
      <c r="B29" s="15"/>
      <c r="C29" s="15"/>
      <c r="D29" s="16"/>
    </row>
    <row r="30" spans="1:4" ht="16.5" thickBot="1" thickTop="1">
      <c r="A30" s="17">
        <v>2021</v>
      </c>
      <c r="B30" s="20">
        <v>4892</v>
      </c>
      <c r="C30" s="20">
        <v>21227</v>
      </c>
      <c r="D30" s="18">
        <f>SUM(B30:C30)</f>
        <v>26119</v>
      </c>
    </row>
    <row r="31" spans="1:4" ht="16.5" thickBot="1" thickTop="1">
      <c r="A31" s="19">
        <v>2022</v>
      </c>
      <c r="B31" s="20">
        <v>41835</v>
      </c>
      <c r="C31" s="20">
        <v>41061</v>
      </c>
      <c r="D31" s="21">
        <f>SUM(B31:C31)</f>
        <v>82896</v>
      </c>
    </row>
    <row r="32" ht="13.5" thickTop="1"/>
  </sheetData>
  <sheetProtection/>
  <printOptions horizontalCentered="1"/>
  <pageMargins left="0.8267716535433072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1:D40"/>
  <sheetViews>
    <sheetView zoomScalePageLayoutView="0" workbookViewId="0" topLeftCell="A7">
      <selection activeCell="D39" sqref="D39"/>
    </sheetView>
  </sheetViews>
  <sheetFormatPr defaultColWidth="9.140625" defaultRowHeight="12.75"/>
  <cols>
    <col min="1" max="1" width="15.28125" style="0" bestFit="1" customWidth="1"/>
    <col min="2" max="2" width="15.7109375" style="0" customWidth="1"/>
  </cols>
  <sheetData>
    <row r="30" ht="13.5" thickBot="1"/>
    <row r="31" spans="2:4" ht="14.25" thickBot="1" thickTop="1">
      <c r="B31" s="933" t="s">
        <v>121</v>
      </c>
      <c r="C31" s="933">
        <v>2021</v>
      </c>
      <c r="D31" s="933">
        <v>2022</v>
      </c>
    </row>
    <row r="32" spans="2:4" ht="14.25" thickBot="1" thickTop="1">
      <c r="B32" s="934" t="s">
        <v>25</v>
      </c>
      <c r="C32" s="943">
        <f>SUM(C33+C34+C35+C36+C37+C38+C39+C40)</f>
        <v>466</v>
      </c>
      <c r="D32" s="935">
        <f>SUM(D33:D40)</f>
        <v>459</v>
      </c>
    </row>
    <row r="33" spans="2:4" ht="12.75">
      <c r="B33" s="936" t="s">
        <v>28</v>
      </c>
      <c r="C33" s="937">
        <v>27</v>
      </c>
      <c r="D33" s="937">
        <v>24</v>
      </c>
    </row>
    <row r="34" spans="2:4" ht="12.75">
      <c r="B34" s="938" t="s">
        <v>27</v>
      </c>
      <c r="C34" s="939">
        <v>63</v>
      </c>
      <c r="D34" s="939">
        <v>65</v>
      </c>
    </row>
    <row r="35" spans="2:4" ht="12.75">
      <c r="B35" s="938" t="s">
        <v>230</v>
      </c>
      <c r="C35" s="939">
        <v>185</v>
      </c>
      <c r="D35" s="939">
        <v>202</v>
      </c>
    </row>
    <row r="36" spans="2:4" ht="12.75">
      <c r="B36" s="938" t="s">
        <v>150</v>
      </c>
      <c r="C36" s="939">
        <v>0</v>
      </c>
      <c r="D36" s="939">
        <v>29</v>
      </c>
    </row>
    <row r="37" spans="2:4" ht="12.75">
      <c r="B37" s="938" t="s">
        <v>146</v>
      </c>
      <c r="C37" s="939">
        <v>79</v>
      </c>
      <c r="D37" s="939">
        <v>30</v>
      </c>
    </row>
    <row r="38" spans="2:4" ht="12.75">
      <c r="B38" s="938" t="s">
        <v>152</v>
      </c>
      <c r="C38" s="939">
        <v>65</v>
      </c>
      <c r="D38" s="939">
        <v>53</v>
      </c>
    </row>
    <row r="39" spans="2:4" ht="13.5" thickBot="1">
      <c r="B39" s="940" t="s">
        <v>231</v>
      </c>
      <c r="C39" s="941">
        <v>14</v>
      </c>
      <c r="D39" s="941">
        <v>11</v>
      </c>
    </row>
    <row r="40" spans="2:4" ht="14.25" thickBot="1" thickTop="1">
      <c r="B40" s="942" t="s">
        <v>365</v>
      </c>
      <c r="C40" s="944">
        <v>33</v>
      </c>
      <c r="D40" s="944">
        <v>45</v>
      </c>
    </row>
    <row r="41" ht="13.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3:E190"/>
  <sheetViews>
    <sheetView showGridLines="0" zoomScale="50" zoomScaleNormal="50" zoomScalePageLayoutView="0" workbookViewId="0" topLeftCell="B10">
      <selection activeCell="R14" sqref="R14"/>
    </sheetView>
  </sheetViews>
  <sheetFormatPr defaultColWidth="9.140625" defaultRowHeight="12.75"/>
  <cols>
    <col min="1" max="1" width="0" style="25" hidden="1" customWidth="1"/>
    <col min="2" max="2" width="78.140625" style="26" customWidth="1"/>
    <col min="3" max="3" width="56.421875" style="27" bestFit="1" customWidth="1"/>
    <col min="4" max="4" width="32.140625" style="28" customWidth="1"/>
    <col min="5" max="5" width="20.421875" style="28" customWidth="1"/>
    <col min="6" max="16384" width="9.140625" style="25" customWidth="1"/>
  </cols>
  <sheetData>
    <row r="3" ht="79.5" customHeight="1" thickBot="1">
      <c r="B3" s="554" t="s">
        <v>272</v>
      </c>
    </row>
    <row r="4" spans="2:5" s="24" customFormat="1" ht="79.5" customHeight="1" thickBot="1" thickTop="1">
      <c r="B4" s="208" t="s">
        <v>0</v>
      </c>
      <c r="C4" s="209" t="s">
        <v>1</v>
      </c>
      <c r="D4" s="210" t="s">
        <v>264</v>
      </c>
      <c r="E4" s="211" t="s">
        <v>265</v>
      </c>
    </row>
    <row r="5" spans="2:5" s="24" customFormat="1" ht="99.75" customHeight="1" thickBot="1" thickTop="1">
      <c r="B5" s="212"/>
      <c r="C5" s="213"/>
      <c r="D5" s="214">
        <v>1</v>
      </c>
      <c r="E5" s="214">
        <v>1</v>
      </c>
    </row>
    <row r="6" spans="2:5" s="24" customFormat="1" ht="99.75" customHeight="1" hidden="1" thickBot="1" thickTop="1">
      <c r="B6" s="212"/>
      <c r="C6" s="213"/>
      <c r="D6" s="214"/>
      <c r="E6" s="214"/>
    </row>
    <row r="7" spans="2:5" s="24" customFormat="1" ht="79.5" customHeight="1" thickBot="1" thickTop="1">
      <c r="B7" s="212"/>
      <c r="C7" s="213"/>
      <c r="D7" s="214">
        <v>2</v>
      </c>
      <c r="E7" s="214">
        <v>2</v>
      </c>
    </row>
    <row r="8" spans="2:5" s="24" customFormat="1" ht="90" customHeight="1" thickBot="1" thickTop="1">
      <c r="B8" s="212"/>
      <c r="C8"/>
      <c r="D8" s="214">
        <v>3</v>
      </c>
      <c r="E8" s="214">
        <v>3</v>
      </c>
    </row>
    <row r="9" spans="2:5" s="24" customFormat="1" ht="79.5" customHeight="1" thickBot="1" thickTop="1">
      <c r="B9" s="212"/>
      <c r="C9" s="213"/>
      <c r="D9" s="214">
        <v>4</v>
      </c>
      <c r="E9" s="214">
        <v>4</v>
      </c>
    </row>
    <row r="10" spans="2:5" s="24" customFormat="1" ht="79.5" customHeight="1" thickBot="1" thickTop="1">
      <c r="B10" s="212"/>
      <c r="C10" s="213"/>
      <c r="D10" s="214">
        <v>5</v>
      </c>
      <c r="E10" s="214">
        <v>5</v>
      </c>
    </row>
    <row r="11" spans="2:5" s="24" customFormat="1" ht="79.5" customHeight="1" thickBot="1" thickTop="1">
      <c r="B11" s="212"/>
      <c r="C11" s="213"/>
      <c r="D11" s="561">
        <v>0</v>
      </c>
      <c r="E11" s="214">
        <v>6</v>
      </c>
    </row>
    <row r="12" spans="2:5" s="24" customFormat="1" ht="90" customHeight="1" thickBot="1" thickTop="1">
      <c r="B12" s="212"/>
      <c r="C12" s="213"/>
      <c r="D12" s="214">
        <v>2014</v>
      </c>
      <c r="E12" s="214">
        <v>7</v>
      </c>
    </row>
    <row r="13" spans="2:5" s="24" customFormat="1" ht="99.75" customHeight="1" thickBot="1" thickTop="1">
      <c r="B13" s="212"/>
      <c r="C13" s="213"/>
      <c r="D13" s="214">
        <v>7</v>
      </c>
      <c r="E13" s="214">
        <v>8</v>
      </c>
    </row>
    <row r="14" spans="2:5" s="24" customFormat="1" ht="99.75" customHeight="1" thickBot="1" thickTop="1">
      <c r="B14" s="212"/>
      <c r="C14" s="213"/>
      <c r="D14" s="214">
        <v>8</v>
      </c>
      <c r="E14" s="214">
        <v>9</v>
      </c>
    </row>
    <row r="15" spans="2:5" s="24" customFormat="1" ht="99.75" customHeight="1" thickBot="1" thickTop="1">
      <c r="B15" s="212"/>
      <c r="C15" s="213"/>
      <c r="D15" s="214">
        <v>9</v>
      </c>
      <c r="E15" s="214">
        <v>10</v>
      </c>
    </row>
    <row r="16" spans="2:5" s="24" customFormat="1" ht="99.75" customHeight="1" hidden="1" thickBot="1" thickTop="1">
      <c r="B16" s="212"/>
      <c r="C16" s="213"/>
      <c r="D16" s="214"/>
      <c r="E16" s="214"/>
    </row>
    <row r="17" spans="2:5" s="24" customFormat="1" ht="99.75" customHeight="1" hidden="1" thickBot="1" thickTop="1">
      <c r="B17" s="212"/>
      <c r="C17" s="213"/>
      <c r="D17" s="214"/>
      <c r="E17" s="214"/>
    </row>
    <row r="18" spans="2:5" s="24" customFormat="1" ht="99.75" customHeight="1" hidden="1" thickBot="1" thickTop="1">
      <c r="B18" s="212"/>
      <c r="C18" s="213"/>
      <c r="D18" s="214"/>
      <c r="E18" s="214"/>
    </row>
    <row r="19" spans="2:5" s="24" customFormat="1" ht="99.75" customHeight="1" hidden="1" thickBot="1" thickTop="1">
      <c r="B19" s="212"/>
      <c r="C19" s="213"/>
      <c r="D19" s="214"/>
      <c r="E19" s="214"/>
    </row>
    <row r="20" s="24" customFormat="1" ht="99.75" customHeight="1" hidden="1" thickTop="1"/>
    <row r="21" s="24" customFormat="1" ht="99.75" customHeight="1" hidden="1">
      <c r="E21" s="215"/>
    </row>
    <row r="22" s="24" customFormat="1" ht="99.75" customHeight="1" hidden="1">
      <c r="E22" s="215"/>
    </row>
    <row r="23" s="24" customFormat="1" ht="99.75" customHeight="1" hidden="1">
      <c r="E23" s="215"/>
    </row>
    <row r="24" s="24" customFormat="1" ht="99.75" customHeight="1" hidden="1">
      <c r="E24" s="215"/>
    </row>
    <row r="25" s="24" customFormat="1" ht="99.75" customHeight="1" hidden="1">
      <c r="E25" s="215"/>
    </row>
    <row r="26" s="24" customFormat="1" ht="99.75" customHeight="1" hidden="1" thickBot="1">
      <c r="E26" s="215"/>
    </row>
    <row r="27" spans="2:5" s="24" customFormat="1" ht="99.75" customHeight="1" thickBot="1" thickTop="1">
      <c r="B27" s="555"/>
      <c r="C27" s="556"/>
      <c r="D27" s="559" t="s">
        <v>273</v>
      </c>
      <c r="E27" s="557"/>
    </row>
    <row r="28" spans="2:5" ht="30.75" thickTop="1">
      <c r="B28" s="216"/>
      <c r="C28" s="217"/>
      <c r="D28" s="215"/>
      <c r="E28" s="215"/>
    </row>
    <row r="29" spans="2:5" ht="30">
      <c r="B29" s="216"/>
      <c r="C29" s="217"/>
      <c r="D29" s="215"/>
      <c r="E29" s="215"/>
    </row>
    <row r="30" spans="2:5" ht="33">
      <c r="B30" s="216"/>
      <c r="C30" s="558"/>
      <c r="D30" s="215"/>
      <c r="E30" s="215"/>
    </row>
    <row r="31" spans="2:5" ht="30">
      <c r="B31" s="216"/>
      <c r="C31" s="217"/>
      <c r="D31" s="215"/>
      <c r="E31" s="215"/>
    </row>
    <row r="32" spans="2:5" ht="30">
      <c r="B32" s="216"/>
      <c r="C32" s="217"/>
      <c r="D32" s="215"/>
      <c r="E32" s="215"/>
    </row>
    <row r="33" spans="2:5" ht="30">
      <c r="B33" s="216"/>
      <c r="C33" s="217"/>
      <c r="D33" s="215"/>
      <c r="E33" s="215"/>
    </row>
    <row r="34" spans="2:5" ht="30">
      <c r="B34" s="216"/>
      <c r="C34" s="217"/>
      <c r="D34" s="215"/>
      <c r="E34" s="215"/>
    </row>
    <row r="35" spans="2:5" ht="30">
      <c r="B35" s="216"/>
      <c r="C35" s="217"/>
      <c r="D35" s="215"/>
      <c r="E35" s="215"/>
    </row>
    <row r="36" spans="2:5" ht="30">
      <c r="B36" s="216"/>
      <c r="C36" s="217"/>
      <c r="D36" s="215"/>
      <c r="E36" s="215"/>
    </row>
    <row r="37" spans="2:5" ht="30">
      <c r="B37" s="216"/>
      <c r="C37" s="217"/>
      <c r="D37" s="215"/>
      <c r="E37" s="215"/>
    </row>
    <row r="38" spans="2:5" ht="30">
      <c r="B38" s="216"/>
      <c r="C38" s="217"/>
      <c r="D38" s="215"/>
      <c r="E38" s="215"/>
    </row>
    <row r="39" spans="2:5" ht="30">
      <c r="B39" s="216"/>
      <c r="C39" s="217"/>
      <c r="D39" s="215"/>
      <c r="E39" s="215"/>
    </row>
    <row r="40" spans="2:5" ht="30">
      <c r="B40" s="216"/>
      <c r="C40" s="217"/>
      <c r="D40" s="215"/>
      <c r="E40" s="215"/>
    </row>
    <row r="41" spans="2:5" ht="30">
      <c r="B41" s="216"/>
      <c r="C41" s="217"/>
      <c r="D41" s="215"/>
      <c r="E41" s="215"/>
    </row>
    <row r="42" spans="2:5" ht="30">
      <c r="B42" s="216"/>
      <c r="C42" s="217"/>
      <c r="D42" s="215"/>
      <c r="E42" s="215"/>
    </row>
    <row r="43" spans="2:5" ht="30">
      <c r="B43" s="216"/>
      <c r="C43" s="217"/>
      <c r="D43" s="215"/>
      <c r="E43" s="215"/>
    </row>
    <row r="44" spans="2:5" ht="30">
      <c r="B44" s="216"/>
      <c r="C44" s="217"/>
      <c r="D44" s="215"/>
      <c r="E44" s="215"/>
    </row>
    <row r="45" spans="2:5" ht="30">
      <c r="B45" s="216"/>
      <c r="C45" s="217"/>
      <c r="D45" s="215"/>
      <c r="E45" s="215"/>
    </row>
    <row r="46" spans="2:5" ht="30">
      <c r="B46" s="216"/>
      <c r="C46" s="217"/>
      <c r="D46" s="215"/>
      <c r="E46" s="215"/>
    </row>
    <row r="47" spans="2:5" ht="30">
      <c r="B47" s="216"/>
      <c r="C47" s="217"/>
      <c r="D47" s="215"/>
      <c r="E47" s="215"/>
    </row>
    <row r="48" spans="2:5" ht="30">
      <c r="B48" s="216"/>
      <c r="C48" s="217"/>
      <c r="D48" s="215"/>
      <c r="E48" s="215"/>
    </row>
    <row r="49" spans="2:5" ht="30">
      <c r="B49" s="216"/>
      <c r="C49" s="217"/>
      <c r="D49" s="215"/>
      <c r="E49" s="215"/>
    </row>
    <row r="50" spans="2:5" ht="30">
      <c r="B50" s="216"/>
      <c r="C50" s="217"/>
      <c r="D50" s="215"/>
      <c r="E50" s="215"/>
    </row>
    <row r="51" spans="2:5" ht="30">
      <c r="B51" s="216"/>
      <c r="C51" s="217"/>
      <c r="D51" s="215"/>
      <c r="E51" s="215"/>
    </row>
    <row r="52" spans="2:5" ht="30">
      <c r="B52" s="216"/>
      <c r="C52" s="217"/>
      <c r="D52" s="215"/>
      <c r="E52" s="215"/>
    </row>
    <row r="53" spans="2:5" ht="30">
      <c r="B53" s="216"/>
      <c r="C53" s="217"/>
      <c r="D53" s="215"/>
      <c r="E53" s="215"/>
    </row>
    <row r="54" spans="2:5" ht="30">
      <c r="B54" s="216"/>
      <c r="C54" s="217"/>
      <c r="D54" s="215"/>
      <c r="E54" s="215"/>
    </row>
    <row r="55" spans="2:5" ht="30">
      <c r="B55" s="216"/>
      <c r="C55" s="217"/>
      <c r="D55" s="215"/>
      <c r="E55" s="215"/>
    </row>
    <row r="56" spans="2:5" ht="30">
      <c r="B56" s="216"/>
      <c r="C56" s="217"/>
      <c r="D56" s="215"/>
      <c r="E56" s="215"/>
    </row>
    <row r="57" spans="2:5" ht="30">
      <c r="B57" s="216"/>
      <c r="C57" s="217"/>
      <c r="D57" s="215"/>
      <c r="E57" s="215"/>
    </row>
    <row r="58" spans="2:5" ht="30">
      <c r="B58" s="216"/>
      <c r="C58" s="217"/>
      <c r="D58" s="215"/>
      <c r="E58" s="215"/>
    </row>
    <row r="59" spans="2:5" ht="30">
      <c r="B59" s="216"/>
      <c r="C59" s="217"/>
      <c r="D59" s="215"/>
      <c r="E59" s="215"/>
    </row>
    <row r="60" spans="2:5" ht="30">
      <c r="B60" s="216"/>
      <c r="C60" s="217"/>
      <c r="D60" s="215"/>
      <c r="E60" s="215"/>
    </row>
    <row r="61" spans="2:5" ht="30">
      <c r="B61" s="216"/>
      <c r="C61" s="217"/>
      <c r="D61" s="215"/>
      <c r="E61" s="215"/>
    </row>
    <row r="62" spans="2:5" ht="30">
      <c r="B62" s="216"/>
      <c r="C62" s="217"/>
      <c r="D62" s="215"/>
      <c r="E62" s="215"/>
    </row>
    <row r="63" spans="2:5" ht="30">
      <c r="B63" s="216"/>
      <c r="C63" s="217"/>
      <c r="D63" s="215"/>
      <c r="E63" s="215"/>
    </row>
    <row r="64" spans="2:5" ht="30">
      <c r="B64" s="216"/>
      <c r="C64" s="217"/>
      <c r="D64" s="215"/>
      <c r="E64" s="215"/>
    </row>
    <row r="65" spans="2:5" ht="30">
      <c r="B65" s="216"/>
      <c r="C65" s="217"/>
      <c r="D65" s="215"/>
      <c r="E65" s="215"/>
    </row>
    <row r="66" spans="2:5" ht="30">
      <c r="B66" s="216"/>
      <c r="C66" s="217"/>
      <c r="D66" s="215"/>
      <c r="E66" s="215"/>
    </row>
    <row r="67" spans="2:5" ht="30">
      <c r="B67" s="216"/>
      <c r="C67" s="217"/>
      <c r="D67" s="215"/>
      <c r="E67" s="215"/>
    </row>
    <row r="68" spans="2:5" ht="30">
      <c r="B68" s="216"/>
      <c r="C68" s="217"/>
      <c r="D68" s="215"/>
      <c r="E68" s="215"/>
    </row>
    <row r="69" spans="2:5" ht="30">
      <c r="B69" s="216"/>
      <c r="C69" s="217"/>
      <c r="D69" s="215"/>
      <c r="E69" s="215"/>
    </row>
    <row r="70" spans="2:5" ht="30">
      <c r="B70" s="216"/>
      <c r="C70" s="217"/>
      <c r="D70" s="215"/>
      <c r="E70" s="215"/>
    </row>
    <row r="71" spans="2:5" ht="30">
      <c r="B71" s="216"/>
      <c r="C71" s="217"/>
      <c r="D71" s="215"/>
      <c r="E71" s="215"/>
    </row>
    <row r="72" spans="2:5" ht="30">
      <c r="B72" s="216"/>
      <c r="C72" s="217"/>
      <c r="D72" s="215"/>
      <c r="E72" s="215"/>
    </row>
    <row r="73" spans="2:5" ht="30">
      <c r="B73" s="216"/>
      <c r="C73" s="217"/>
      <c r="D73" s="215"/>
      <c r="E73" s="215"/>
    </row>
    <row r="74" spans="2:5" ht="30">
      <c r="B74" s="216"/>
      <c r="C74" s="217"/>
      <c r="D74" s="215"/>
      <c r="E74" s="215"/>
    </row>
    <row r="75" spans="2:5" ht="30">
      <c r="B75" s="216"/>
      <c r="C75" s="217"/>
      <c r="D75" s="215"/>
      <c r="E75" s="215"/>
    </row>
    <row r="76" spans="2:5" ht="30">
      <c r="B76" s="216"/>
      <c r="C76" s="217"/>
      <c r="D76" s="215"/>
      <c r="E76" s="215"/>
    </row>
    <row r="77" spans="2:5" ht="30">
      <c r="B77" s="216"/>
      <c r="C77" s="217"/>
      <c r="D77" s="215"/>
      <c r="E77" s="215"/>
    </row>
    <row r="78" spans="2:5" ht="30">
      <c r="B78" s="216"/>
      <c r="C78" s="217"/>
      <c r="D78" s="215"/>
      <c r="E78" s="215"/>
    </row>
    <row r="79" spans="2:5" ht="30">
      <c r="B79" s="216"/>
      <c r="C79" s="217"/>
      <c r="D79" s="215"/>
      <c r="E79" s="215"/>
    </row>
    <row r="80" spans="2:5" ht="30">
      <c r="B80" s="216"/>
      <c r="C80" s="217"/>
      <c r="D80" s="215"/>
      <c r="E80" s="215"/>
    </row>
    <row r="81" spans="2:5" ht="30">
      <c r="B81" s="216"/>
      <c r="C81" s="217"/>
      <c r="D81" s="215"/>
      <c r="E81" s="215"/>
    </row>
    <row r="82" spans="2:5" ht="30">
      <c r="B82" s="216"/>
      <c r="C82" s="217"/>
      <c r="D82" s="215"/>
      <c r="E82" s="215"/>
    </row>
    <row r="83" spans="2:5" ht="30">
      <c r="B83" s="216"/>
      <c r="C83" s="217"/>
      <c r="D83" s="215"/>
      <c r="E83" s="215"/>
    </row>
    <row r="84" spans="2:5" ht="30">
      <c r="B84" s="216"/>
      <c r="C84" s="217"/>
      <c r="D84" s="215"/>
      <c r="E84" s="215"/>
    </row>
    <row r="85" spans="2:5" ht="30">
      <c r="B85" s="216"/>
      <c r="C85" s="217"/>
      <c r="D85" s="215"/>
      <c r="E85" s="215"/>
    </row>
    <row r="86" spans="2:5" ht="30">
      <c r="B86" s="216"/>
      <c r="C86" s="217"/>
      <c r="D86" s="215"/>
      <c r="E86" s="215"/>
    </row>
    <row r="87" spans="2:5" ht="30">
      <c r="B87" s="216"/>
      <c r="C87" s="217"/>
      <c r="D87" s="215"/>
      <c r="E87" s="215"/>
    </row>
    <row r="88" spans="2:5" ht="30">
      <c r="B88" s="216"/>
      <c r="C88" s="217"/>
      <c r="D88" s="215"/>
      <c r="E88" s="215"/>
    </row>
    <row r="89" spans="2:5" ht="30">
      <c r="B89" s="216"/>
      <c r="C89" s="217"/>
      <c r="D89" s="215"/>
      <c r="E89" s="215"/>
    </row>
    <row r="90" spans="2:5" ht="30">
      <c r="B90" s="216"/>
      <c r="C90" s="217"/>
      <c r="D90" s="215"/>
      <c r="E90" s="215"/>
    </row>
    <row r="91" spans="2:5" ht="30">
      <c r="B91" s="216"/>
      <c r="C91" s="217"/>
      <c r="D91" s="215"/>
      <c r="E91" s="215"/>
    </row>
    <row r="92" spans="2:5" ht="30">
      <c r="B92" s="216"/>
      <c r="C92" s="217"/>
      <c r="D92" s="215"/>
      <c r="E92" s="215"/>
    </row>
    <row r="93" spans="2:5" ht="30">
      <c r="B93" s="216"/>
      <c r="C93" s="217"/>
      <c r="D93" s="215"/>
      <c r="E93" s="215"/>
    </row>
    <row r="94" spans="2:5" ht="30">
      <c r="B94" s="216"/>
      <c r="C94" s="217"/>
      <c r="D94" s="215"/>
      <c r="E94" s="215"/>
    </row>
    <row r="95" spans="2:5" ht="30">
      <c r="B95" s="216"/>
      <c r="C95" s="217"/>
      <c r="D95" s="215"/>
      <c r="E95" s="215"/>
    </row>
    <row r="96" spans="2:5" ht="30">
      <c r="B96" s="216"/>
      <c r="C96" s="217"/>
      <c r="D96" s="215"/>
      <c r="E96" s="215"/>
    </row>
    <row r="97" spans="2:5" ht="30">
      <c r="B97" s="216"/>
      <c r="C97" s="217"/>
      <c r="D97" s="215"/>
      <c r="E97" s="215"/>
    </row>
    <row r="98" spans="2:5" ht="30">
      <c r="B98" s="216"/>
      <c r="C98" s="217"/>
      <c r="D98" s="215"/>
      <c r="E98" s="215"/>
    </row>
    <row r="99" spans="2:5" ht="30">
      <c r="B99" s="216"/>
      <c r="C99" s="217"/>
      <c r="D99" s="215"/>
      <c r="E99" s="215"/>
    </row>
    <row r="100" spans="2:5" ht="30">
      <c r="B100" s="216"/>
      <c r="C100" s="217"/>
      <c r="D100" s="215"/>
      <c r="E100" s="215"/>
    </row>
    <row r="101" spans="2:5" ht="30">
      <c r="B101" s="216"/>
      <c r="C101" s="217"/>
      <c r="D101" s="215"/>
      <c r="E101" s="215"/>
    </row>
    <row r="102" spans="2:5" ht="30">
      <c r="B102" s="216"/>
      <c r="C102" s="217"/>
      <c r="D102" s="215"/>
      <c r="E102" s="215"/>
    </row>
    <row r="103" spans="2:5" ht="30">
      <c r="B103" s="216"/>
      <c r="C103" s="217"/>
      <c r="D103" s="215"/>
      <c r="E103" s="215"/>
    </row>
    <row r="104" spans="2:5" ht="30">
      <c r="B104" s="216"/>
      <c r="C104" s="217"/>
      <c r="D104" s="215"/>
      <c r="E104" s="215"/>
    </row>
    <row r="105" spans="2:5" ht="30">
      <c r="B105" s="216"/>
      <c r="C105" s="217"/>
      <c r="D105" s="215"/>
      <c r="E105" s="215"/>
    </row>
    <row r="106" spans="2:5" ht="30">
      <c r="B106" s="216"/>
      <c r="C106" s="217"/>
      <c r="D106" s="215"/>
      <c r="E106" s="215"/>
    </row>
    <row r="107" spans="2:5" ht="30">
      <c r="B107" s="216"/>
      <c r="C107" s="217"/>
      <c r="D107" s="215"/>
      <c r="E107" s="215"/>
    </row>
    <row r="108" spans="2:5" ht="30">
      <c r="B108" s="216"/>
      <c r="C108" s="217"/>
      <c r="D108" s="215"/>
      <c r="E108" s="215"/>
    </row>
    <row r="109" spans="2:5" ht="30">
      <c r="B109" s="216"/>
      <c r="C109" s="217"/>
      <c r="D109" s="215"/>
      <c r="E109" s="215"/>
    </row>
    <row r="110" spans="2:5" ht="30">
      <c r="B110" s="216"/>
      <c r="C110" s="217"/>
      <c r="D110" s="215"/>
      <c r="E110" s="215"/>
    </row>
    <row r="111" spans="2:5" ht="30">
      <c r="B111" s="216"/>
      <c r="C111" s="217"/>
      <c r="D111" s="215"/>
      <c r="E111" s="215"/>
    </row>
    <row r="112" spans="2:5" ht="30">
      <c r="B112" s="216"/>
      <c r="C112" s="217"/>
      <c r="D112" s="215"/>
      <c r="E112" s="215"/>
    </row>
    <row r="113" spans="2:5" ht="30">
      <c r="B113" s="216"/>
      <c r="C113" s="217"/>
      <c r="D113" s="215"/>
      <c r="E113" s="215"/>
    </row>
    <row r="114" spans="2:5" ht="30">
      <c r="B114" s="216"/>
      <c r="C114" s="217"/>
      <c r="D114" s="215"/>
      <c r="E114" s="215"/>
    </row>
    <row r="115" spans="2:5" ht="30">
      <c r="B115" s="216"/>
      <c r="C115" s="217"/>
      <c r="D115" s="215"/>
      <c r="E115" s="215"/>
    </row>
    <row r="116" spans="2:5" ht="30">
      <c r="B116" s="216"/>
      <c r="C116" s="217"/>
      <c r="D116" s="215"/>
      <c r="E116" s="215"/>
    </row>
    <row r="117" spans="2:5" ht="30">
      <c r="B117" s="216"/>
      <c r="C117" s="217"/>
      <c r="D117" s="215"/>
      <c r="E117" s="215"/>
    </row>
    <row r="118" spans="2:5" ht="30">
      <c r="B118" s="216"/>
      <c r="C118" s="217"/>
      <c r="D118" s="215"/>
      <c r="E118" s="215"/>
    </row>
    <row r="119" spans="2:5" ht="30">
      <c r="B119" s="216"/>
      <c r="C119" s="217"/>
      <c r="D119" s="215"/>
      <c r="E119" s="215"/>
    </row>
    <row r="120" spans="2:5" ht="30">
      <c r="B120" s="216"/>
      <c r="C120" s="217"/>
      <c r="D120" s="215"/>
      <c r="E120" s="215"/>
    </row>
    <row r="121" spans="2:5" ht="30">
      <c r="B121" s="216"/>
      <c r="C121" s="217"/>
      <c r="D121" s="215"/>
      <c r="E121" s="215"/>
    </row>
    <row r="122" spans="2:5" ht="30">
      <c r="B122" s="216"/>
      <c r="C122" s="217"/>
      <c r="D122" s="215"/>
      <c r="E122" s="215"/>
    </row>
    <row r="123" spans="2:5" ht="30">
      <c r="B123" s="216"/>
      <c r="C123" s="217"/>
      <c r="D123" s="215"/>
      <c r="E123" s="215"/>
    </row>
    <row r="124" spans="2:5" ht="30">
      <c r="B124" s="216"/>
      <c r="C124" s="217"/>
      <c r="D124" s="215"/>
      <c r="E124" s="215"/>
    </row>
    <row r="125" spans="2:5" ht="30">
      <c r="B125" s="216"/>
      <c r="C125" s="217"/>
      <c r="D125" s="215"/>
      <c r="E125" s="215"/>
    </row>
    <row r="126" spans="2:5" ht="30">
      <c r="B126" s="216"/>
      <c r="C126" s="217"/>
      <c r="D126" s="215"/>
      <c r="E126" s="215"/>
    </row>
    <row r="127" spans="2:5" ht="30">
      <c r="B127" s="216"/>
      <c r="C127" s="217"/>
      <c r="D127" s="215"/>
      <c r="E127" s="215"/>
    </row>
    <row r="128" spans="2:5" ht="30">
      <c r="B128" s="216"/>
      <c r="C128" s="217"/>
      <c r="D128" s="215"/>
      <c r="E128" s="215"/>
    </row>
    <row r="129" spans="2:5" ht="30">
      <c r="B129" s="216"/>
      <c r="C129" s="217"/>
      <c r="D129" s="215"/>
      <c r="E129" s="215"/>
    </row>
    <row r="130" spans="2:5" ht="30">
      <c r="B130" s="216"/>
      <c r="C130" s="217"/>
      <c r="D130" s="215"/>
      <c r="E130" s="215"/>
    </row>
    <row r="131" spans="2:5" ht="30">
      <c r="B131" s="216"/>
      <c r="C131" s="217"/>
      <c r="D131" s="215"/>
      <c r="E131" s="215"/>
    </row>
    <row r="132" spans="2:5" ht="30">
      <c r="B132" s="216"/>
      <c r="C132" s="217"/>
      <c r="D132" s="215"/>
      <c r="E132" s="215"/>
    </row>
    <row r="133" spans="2:5" ht="30">
      <c r="B133" s="216"/>
      <c r="C133" s="217"/>
      <c r="D133" s="215"/>
      <c r="E133" s="215"/>
    </row>
    <row r="134" spans="2:5" ht="30">
      <c r="B134" s="216"/>
      <c r="C134" s="217"/>
      <c r="D134" s="215"/>
      <c r="E134" s="215"/>
    </row>
    <row r="135" spans="2:5" ht="30">
      <c r="B135" s="216"/>
      <c r="C135" s="217"/>
      <c r="D135" s="215"/>
      <c r="E135" s="215"/>
    </row>
    <row r="136" spans="2:5" ht="30">
      <c r="B136" s="216"/>
      <c r="C136" s="217"/>
      <c r="D136" s="215"/>
      <c r="E136" s="215"/>
    </row>
    <row r="137" spans="2:5" ht="30">
      <c r="B137" s="216"/>
      <c r="C137" s="217"/>
      <c r="D137" s="215"/>
      <c r="E137" s="215"/>
    </row>
    <row r="138" spans="2:5" ht="30">
      <c r="B138" s="216"/>
      <c r="C138" s="217"/>
      <c r="D138" s="215"/>
      <c r="E138" s="215"/>
    </row>
    <row r="139" spans="2:5" ht="30">
      <c r="B139" s="216"/>
      <c r="C139" s="217"/>
      <c r="D139" s="215"/>
      <c r="E139" s="215"/>
    </row>
    <row r="140" spans="2:5" ht="30">
      <c r="B140" s="216"/>
      <c r="C140" s="217"/>
      <c r="D140" s="215"/>
      <c r="E140" s="215"/>
    </row>
    <row r="141" spans="2:5" ht="30">
      <c r="B141" s="216"/>
      <c r="C141" s="217"/>
      <c r="D141" s="215"/>
      <c r="E141" s="215"/>
    </row>
    <row r="142" spans="2:5" ht="30">
      <c r="B142" s="216"/>
      <c r="C142" s="217"/>
      <c r="D142" s="215"/>
      <c r="E142" s="215"/>
    </row>
    <row r="143" spans="2:5" ht="30">
      <c r="B143" s="216"/>
      <c r="C143" s="217"/>
      <c r="D143" s="215"/>
      <c r="E143" s="215"/>
    </row>
    <row r="144" spans="2:5" ht="30">
      <c r="B144" s="216"/>
      <c r="C144" s="217"/>
      <c r="D144" s="215"/>
      <c r="E144" s="215"/>
    </row>
    <row r="145" spans="2:5" ht="30">
      <c r="B145" s="216"/>
      <c r="C145" s="217"/>
      <c r="D145" s="215"/>
      <c r="E145" s="215"/>
    </row>
    <row r="146" spans="2:5" ht="30">
      <c r="B146" s="216"/>
      <c r="C146" s="217"/>
      <c r="D146" s="215"/>
      <c r="E146" s="215"/>
    </row>
    <row r="147" spans="2:5" ht="30">
      <c r="B147" s="216"/>
      <c r="C147" s="217"/>
      <c r="D147" s="215"/>
      <c r="E147" s="215"/>
    </row>
    <row r="148" spans="2:5" ht="30">
      <c r="B148" s="216"/>
      <c r="C148" s="217"/>
      <c r="D148" s="215"/>
      <c r="E148" s="215"/>
    </row>
    <row r="149" spans="2:5" ht="30">
      <c r="B149" s="216"/>
      <c r="C149" s="217"/>
      <c r="D149" s="215"/>
      <c r="E149" s="215"/>
    </row>
    <row r="150" spans="2:5" ht="30">
      <c r="B150" s="216"/>
      <c r="C150" s="217"/>
      <c r="D150" s="215"/>
      <c r="E150" s="215"/>
    </row>
    <row r="151" spans="2:5" ht="30">
      <c r="B151" s="216"/>
      <c r="C151" s="217"/>
      <c r="D151" s="215"/>
      <c r="E151" s="215"/>
    </row>
    <row r="152" spans="2:5" ht="30">
      <c r="B152" s="216"/>
      <c r="C152" s="217"/>
      <c r="D152" s="215"/>
      <c r="E152" s="215"/>
    </row>
    <row r="153" spans="2:5" ht="30">
      <c r="B153" s="216"/>
      <c r="C153" s="217"/>
      <c r="D153" s="215"/>
      <c r="E153" s="215"/>
    </row>
    <row r="154" spans="2:5" ht="30">
      <c r="B154" s="216"/>
      <c r="C154" s="217"/>
      <c r="D154" s="215"/>
      <c r="E154" s="215"/>
    </row>
    <row r="155" spans="2:5" ht="30">
      <c r="B155" s="216"/>
      <c r="C155" s="217"/>
      <c r="D155" s="215"/>
      <c r="E155" s="215"/>
    </row>
    <row r="156" spans="2:5" ht="30">
      <c r="B156" s="216"/>
      <c r="C156" s="217"/>
      <c r="D156" s="215"/>
      <c r="E156" s="215"/>
    </row>
    <row r="157" spans="2:5" ht="30">
      <c r="B157" s="216"/>
      <c r="C157" s="217"/>
      <c r="D157" s="215"/>
      <c r="E157" s="215"/>
    </row>
    <row r="158" spans="2:5" ht="30">
      <c r="B158" s="216"/>
      <c r="C158" s="217"/>
      <c r="D158" s="215"/>
      <c r="E158" s="215"/>
    </row>
    <row r="159" spans="2:5" ht="30">
      <c r="B159" s="216"/>
      <c r="C159" s="217"/>
      <c r="D159" s="215"/>
      <c r="E159" s="215"/>
    </row>
    <row r="160" spans="2:5" ht="30">
      <c r="B160" s="216"/>
      <c r="C160" s="217"/>
      <c r="D160" s="215"/>
      <c r="E160" s="215"/>
    </row>
    <row r="161" spans="2:5" ht="30">
      <c r="B161" s="216"/>
      <c r="C161" s="217"/>
      <c r="D161" s="215"/>
      <c r="E161" s="215"/>
    </row>
    <row r="162" spans="2:5" ht="30">
      <c r="B162" s="216"/>
      <c r="C162" s="217"/>
      <c r="D162" s="215"/>
      <c r="E162" s="215"/>
    </row>
    <row r="163" spans="2:5" ht="30">
      <c r="B163" s="216"/>
      <c r="C163" s="217"/>
      <c r="D163" s="215"/>
      <c r="E163" s="215"/>
    </row>
    <row r="164" spans="2:5" ht="30">
      <c r="B164" s="216"/>
      <c r="C164" s="217"/>
      <c r="D164" s="215"/>
      <c r="E164" s="215"/>
    </row>
    <row r="165" spans="2:5" ht="30">
      <c r="B165" s="216"/>
      <c r="C165" s="217"/>
      <c r="D165" s="215"/>
      <c r="E165" s="215"/>
    </row>
    <row r="166" spans="2:5" ht="30">
      <c r="B166" s="216"/>
      <c r="C166" s="217"/>
      <c r="D166" s="215"/>
      <c r="E166" s="215"/>
    </row>
    <row r="167" spans="2:5" ht="30">
      <c r="B167" s="216"/>
      <c r="C167" s="217"/>
      <c r="D167" s="215"/>
      <c r="E167" s="215"/>
    </row>
    <row r="168" spans="2:5" ht="30">
      <c r="B168" s="216"/>
      <c r="C168" s="217"/>
      <c r="D168" s="215"/>
      <c r="E168" s="215"/>
    </row>
    <row r="169" spans="2:5" ht="30">
      <c r="B169" s="216"/>
      <c r="C169" s="217"/>
      <c r="D169" s="215"/>
      <c r="E169" s="215"/>
    </row>
    <row r="170" spans="2:5" ht="30">
      <c r="B170" s="216"/>
      <c r="C170" s="217"/>
      <c r="D170" s="215"/>
      <c r="E170" s="215"/>
    </row>
    <row r="171" spans="2:5" ht="30">
      <c r="B171" s="216"/>
      <c r="C171" s="217"/>
      <c r="D171" s="215"/>
      <c r="E171" s="215"/>
    </row>
    <row r="172" spans="2:5" ht="30">
      <c r="B172" s="216"/>
      <c r="C172" s="217"/>
      <c r="D172" s="215"/>
      <c r="E172" s="215"/>
    </row>
    <row r="173" spans="2:5" ht="30">
      <c r="B173" s="216"/>
      <c r="C173" s="217"/>
      <c r="D173" s="215"/>
      <c r="E173" s="215"/>
    </row>
    <row r="174" spans="2:5" ht="30">
      <c r="B174" s="216"/>
      <c r="C174" s="217"/>
      <c r="D174" s="215"/>
      <c r="E174" s="215"/>
    </row>
    <row r="175" spans="2:5" ht="30">
      <c r="B175" s="216"/>
      <c r="C175" s="217"/>
      <c r="D175" s="215"/>
      <c r="E175" s="215"/>
    </row>
    <row r="176" spans="2:5" ht="30">
      <c r="B176" s="216"/>
      <c r="C176" s="217"/>
      <c r="D176" s="215"/>
      <c r="E176" s="215"/>
    </row>
    <row r="177" spans="2:5" ht="30">
      <c r="B177" s="216"/>
      <c r="C177" s="217"/>
      <c r="D177" s="215"/>
      <c r="E177" s="215"/>
    </row>
    <row r="178" spans="2:5" ht="30">
      <c r="B178" s="216"/>
      <c r="C178" s="217"/>
      <c r="D178" s="215"/>
      <c r="E178" s="215"/>
    </row>
    <row r="179" spans="2:5" ht="30">
      <c r="B179" s="216"/>
      <c r="C179" s="217"/>
      <c r="D179" s="215"/>
      <c r="E179" s="215"/>
    </row>
    <row r="180" spans="2:5" ht="30">
      <c r="B180" s="216"/>
      <c r="C180" s="217"/>
      <c r="D180" s="215"/>
      <c r="E180" s="215"/>
    </row>
    <row r="181" spans="2:4" ht="30">
      <c r="B181" s="216"/>
      <c r="C181" s="217"/>
      <c r="D181" s="215"/>
    </row>
    <row r="182" spans="2:4" ht="30">
      <c r="B182" s="216"/>
      <c r="C182" s="217"/>
      <c r="D182" s="215"/>
    </row>
    <row r="183" spans="2:4" ht="30">
      <c r="B183" s="216"/>
      <c r="C183" s="217"/>
      <c r="D183" s="215"/>
    </row>
    <row r="184" spans="2:4" ht="30">
      <c r="B184" s="216"/>
      <c r="C184" s="217"/>
      <c r="D184" s="215"/>
    </row>
    <row r="185" spans="2:4" ht="30">
      <c r="B185" s="216"/>
      <c r="C185" s="217"/>
      <c r="D185" s="215"/>
    </row>
    <row r="186" spans="2:4" ht="30">
      <c r="B186" s="216"/>
      <c r="C186" s="217"/>
      <c r="D186" s="215"/>
    </row>
    <row r="187" spans="2:4" ht="30">
      <c r="B187" s="216"/>
      <c r="C187" s="217"/>
      <c r="D187" s="215"/>
    </row>
    <row r="188" spans="2:4" ht="30">
      <c r="B188" s="216"/>
      <c r="C188" s="217"/>
      <c r="D188" s="215"/>
    </row>
    <row r="189" spans="2:4" ht="30">
      <c r="B189" s="216"/>
      <c r="C189" s="217"/>
      <c r="D189" s="215"/>
    </row>
    <row r="190" spans="2:4" ht="30">
      <c r="B190" s="216"/>
      <c r="C190" s="217"/>
      <c r="D190" s="215"/>
    </row>
  </sheetData>
  <sheetProtection/>
  <printOptions/>
  <pageMargins left="0.35433070866141736" right="0.7480314960629921" top="1.4173228346456694" bottom="0.984251968503937" header="0.17" footer="0.5118110236220472"/>
  <pageSetup fitToHeight="2" horizontalDpi="600" verticalDpi="600" orientation="portrait" paperSize="9" scale="4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2"/>
  <sheetViews>
    <sheetView showGridLines="0" zoomScale="70" zoomScaleNormal="70" zoomScalePageLayoutView="0" workbookViewId="0" topLeftCell="A52">
      <selection activeCell="E80" sqref="E80"/>
    </sheetView>
  </sheetViews>
  <sheetFormatPr defaultColWidth="9.140625" defaultRowHeight="12.75"/>
  <cols>
    <col min="1" max="1" width="15.8515625" style="0" bestFit="1" customWidth="1"/>
    <col min="2" max="2" width="12.140625" style="0" bestFit="1" customWidth="1"/>
    <col min="3" max="3" width="10.421875" style="0" bestFit="1" customWidth="1"/>
    <col min="4" max="4" width="10.7109375" style="0" bestFit="1" customWidth="1"/>
    <col min="5" max="5" width="11.28125" style="0" bestFit="1" customWidth="1"/>
    <col min="6" max="6" width="13.140625" style="0" bestFit="1" customWidth="1"/>
    <col min="7" max="7" width="10.28125" style="0" bestFit="1" customWidth="1"/>
    <col min="8" max="8" width="10.00390625" style="0" bestFit="1" customWidth="1"/>
    <col min="9" max="9" width="10.421875" style="0" bestFit="1" customWidth="1"/>
    <col min="10" max="10" width="14.57421875" style="0" bestFit="1" customWidth="1"/>
    <col min="11" max="12" width="10.57421875" style="0" bestFit="1" customWidth="1"/>
    <col min="13" max="13" width="13.7109375" style="0" bestFit="1" customWidth="1"/>
    <col min="14" max="14" width="12.8515625" style="0" bestFit="1" customWidth="1"/>
    <col min="15" max="15" width="11.7109375" style="0" bestFit="1" customWidth="1"/>
    <col min="16" max="16" width="8.8515625" style="0" bestFit="1" customWidth="1"/>
    <col min="17" max="17" width="17.421875" style="0" customWidth="1"/>
    <col min="18" max="18" width="13.8515625" style="0" customWidth="1"/>
    <col min="19" max="19" width="5.00390625" style="0" customWidth="1"/>
  </cols>
  <sheetData>
    <row r="2" spans="1:19" ht="26.25">
      <c r="A2" s="959" t="s">
        <v>377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61"/>
      <c r="S2" s="960"/>
    </row>
    <row r="3" spans="1:19" ht="23.25" thickBot="1">
      <c r="A3" s="962" t="s">
        <v>378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1"/>
      <c r="S3" s="960"/>
    </row>
    <row r="4" spans="1:19" ht="16.5" thickTop="1">
      <c r="A4" s="963" t="s">
        <v>379</v>
      </c>
      <c r="B4" s="964" t="s">
        <v>56</v>
      </c>
      <c r="C4" s="964" t="s">
        <v>380</v>
      </c>
      <c r="D4" s="965" t="s">
        <v>381</v>
      </c>
      <c r="E4" s="964" t="s">
        <v>382</v>
      </c>
      <c r="F4" s="964" t="s">
        <v>100</v>
      </c>
      <c r="G4" s="964" t="s">
        <v>101</v>
      </c>
      <c r="H4" s="965" t="s">
        <v>383</v>
      </c>
      <c r="I4" s="964" t="s">
        <v>384</v>
      </c>
      <c r="J4" s="964" t="s">
        <v>385</v>
      </c>
      <c r="K4" s="964" t="s">
        <v>102</v>
      </c>
      <c r="L4" s="965" t="s">
        <v>386</v>
      </c>
      <c r="M4" s="964" t="s">
        <v>103</v>
      </c>
      <c r="N4" s="964" t="s">
        <v>104</v>
      </c>
      <c r="O4" s="964" t="s">
        <v>105</v>
      </c>
      <c r="P4" s="964" t="s">
        <v>387</v>
      </c>
      <c r="Q4" s="966"/>
      <c r="R4" s="967"/>
      <c r="S4" s="968" t="s">
        <v>388</v>
      </c>
    </row>
    <row r="5" spans="1:19" ht="15.75">
      <c r="A5" s="969" t="s">
        <v>25</v>
      </c>
      <c r="B5" s="970" t="s">
        <v>28</v>
      </c>
      <c r="C5" s="970" t="s">
        <v>389</v>
      </c>
      <c r="D5" s="970" t="s">
        <v>390</v>
      </c>
      <c r="E5" s="970" t="s">
        <v>106</v>
      </c>
      <c r="F5" s="970" t="s">
        <v>107</v>
      </c>
      <c r="G5" s="970" t="s">
        <v>391</v>
      </c>
      <c r="H5" s="970" t="s">
        <v>392</v>
      </c>
      <c r="I5" s="970" t="s">
        <v>108</v>
      </c>
      <c r="J5" s="970" t="s">
        <v>393</v>
      </c>
      <c r="K5" s="970" t="s">
        <v>109</v>
      </c>
      <c r="L5" s="970" t="s">
        <v>110</v>
      </c>
      <c r="M5" s="970" t="s">
        <v>111</v>
      </c>
      <c r="N5" s="970" t="s">
        <v>112</v>
      </c>
      <c r="O5" s="970" t="s">
        <v>113</v>
      </c>
      <c r="P5" s="970" t="s">
        <v>394</v>
      </c>
      <c r="Q5" s="971" t="s">
        <v>88</v>
      </c>
      <c r="R5" s="972" t="s">
        <v>395</v>
      </c>
      <c r="S5" s="973" t="s">
        <v>83</v>
      </c>
    </row>
    <row r="6" spans="1:19" ht="16.5" thickBot="1">
      <c r="A6" s="974" t="s">
        <v>44</v>
      </c>
      <c r="B6" s="975" t="s">
        <v>396</v>
      </c>
      <c r="C6" s="975" t="s">
        <v>114</v>
      </c>
      <c r="D6" s="975" t="s">
        <v>397</v>
      </c>
      <c r="E6" s="975" t="s">
        <v>4</v>
      </c>
      <c r="F6" s="975" t="s">
        <v>4</v>
      </c>
      <c r="G6" s="975" t="s">
        <v>398</v>
      </c>
      <c r="H6" s="975" t="s">
        <v>115</v>
      </c>
      <c r="I6" s="975"/>
      <c r="J6" s="975" t="s">
        <v>399</v>
      </c>
      <c r="K6" s="975"/>
      <c r="L6" s="975" t="s">
        <v>115</v>
      </c>
      <c r="M6" s="975"/>
      <c r="N6" s="975"/>
      <c r="O6" s="975"/>
      <c r="P6" s="975"/>
      <c r="Q6" s="976"/>
      <c r="R6" s="977"/>
      <c r="S6" s="978"/>
    </row>
    <row r="7" spans="1:19" ht="21" thickTop="1">
      <c r="A7" s="979">
        <v>1657</v>
      </c>
      <c r="B7" s="980">
        <v>0</v>
      </c>
      <c r="C7" s="980">
        <v>0</v>
      </c>
      <c r="D7" s="980">
        <v>0</v>
      </c>
      <c r="E7" s="980">
        <v>0</v>
      </c>
      <c r="F7" s="980">
        <v>0</v>
      </c>
      <c r="G7" s="980">
        <v>0</v>
      </c>
      <c r="H7" s="980">
        <v>0</v>
      </c>
      <c r="I7" s="980">
        <v>0</v>
      </c>
      <c r="J7" s="980">
        <v>0</v>
      </c>
      <c r="K7" s="980">
        <v>1657</v>
      </c>
      <c r="L7" s="980">
        <v>0</v>
      </c>
      <c r="M7" s="980">
        <v>0</v>
      </c>
      <c r="N7" s="980">
        <v>0</v>
      </c>
      <c r="O7" s="980">
        <v>0</v>
      </c>
      <c r="P7" s="980">
        <v>0</v>
      </c>
      <c r="Q7" s="981" t="s">
        <v>400</v>
      </c>
      <c r="R7" s="982" t="s">
        <v>401</v>
      </c>
      <c r="S7" s="8">
        <v>1</v>
      </c>
    </row>
    <row r="8" spans="1:19" ht="20.25">
      <c r="A8" s="979">
        <v>3759</v>
      </c>
      <c r="B8" s="980">
        <v>73</v>
      </c>
      <c r="C8" s="980">
        <v>0</v>
      </c>
      <c r="D8" s="980">
        <v>0</v>
      </c>
      <c r="E8" s="980">
        <v>0</v>
      </c>
      <c r="F8" s="980">
        <v>0</v>
      </c>
      <c r="G8" s="980">
        <v>0</v>
      </c>
      <c r="H8" s="980">
        <v>0</v>
      </c>
      <c r="I8" s="980">
        <v>892</v>
      </c>
      <c r="J8" s="980">
        <v>1198</v>
      </c>
      <c r="K8" s="980">
        <v>1596</v>
      </c>
      <c r="L8" s="980">
        <v>0</v>
      </c>
      <c r="M8" s="980">
        <v>0</v>
      </c>
      <c r="N8" s="980">
        <v>0</v>
      </c>
      <c r="O8" s="980">
        <v>0</v>
      </c>
      <c r="P8" s="980">
        <v>0</v>
      </c>
      <c r="Q8" s="981" t="s">
        <v>402</v>
      </c>
      <c r="R8" s="982" t="s">
        <v>403</v>
      </c>
      <c r="S8" s="8">
        <v>2</v>
      </c>
    </row>
    <row r="9" spans="1:19" ht="20.25">
      <c r="A9" s="979">
        <v>19</v>
      </c>
      <c r="B9" s="980">
        <v>0</v>
      </c>
      <c r="C9" s="980">
        <v>0</v>
      </c>
      <c r="D9" s="980">
        <v>0</v>
      </c>
      <c r="E9" s="980">
        <v>0</v>
      </c>
      <c r="F9" s="980">
        <v>0</v>
      </c>
      <c r="G9" s="980">
        <v>0</v>
      </c>
      <c r="H9" s="980">
        <v>0</v>
      </c>
      <c r="I9" s="980">
        <v>0</v>
      </c>
      <c r="J9" s="980">
        <v>0</v>
      </c>
      <c r="K9" s="980">
        <v>19</v>
      </c>
      <c r="L9" s="980">
        <v>0</v>
      </c>
      <c r="M9" s="980">
        <v>0</v>
      </c>
      <c r="N9" s="980">
        <v>0</v>
      </c>
      <c r="O9" s="980">
        <v>0</v>
      </c>
      <c r="P9" s="980">
        <v>0</v>
      </c>
      <c r="Q9" s="981" t="s">
        <v>404</v>
      </c>
      <c r="R9" s="982" t="s">
        <v>405</v>
      </c>
      <c r="S9" s="8">
        <v>3</v>
      </c>
    </row>
    <row r="10" spans="1:19" ht="20.25">
      <c r="A10" s="979">
        <v>579</v>
      </c>
      <c r="B10" s="980">
        <v>0</v>
      </c>
      <c r="C10" s="980">
        <v>0</v>
      </c>
      <c r="D10" s="980">
        <v>0</v>
      </c>
      <c r="E10" s="980">
        <v>0</v>
      </c>
      <c r="F10" s="980">
        <v>0</v>
      </c>
      <c r="G10" s="980">
        <v>0</v>
      </c>
      <c r="H10" s="980">
        <v>0</v>
      </c>
      <c r="I10" s="980">
        <v>0</v>
      </c>
      <c r="J10" s="980">
        <v>0</v>
      </c>
      <c r="K10" s="980">
        <v>579</v>
      </c>
      <c r="L10" s="980">
        <v>0</v>
      </c>
      <c r="M10" s="980">
        <v>0</v>
      </c>
      <c r="N10" s="980">
        <v>0</v>
      </c>
      <c r="O10" s="980">
        <v>0</v>
      </c>
      <c r="P10" s="980">
        <v>0</v>
      </c>
      <c r="Q10" s="981" t="s">
        <v>406</v>
      </c>
      <c r="R10" s="982" t="s">
        <v>407</v>
      </c>
      <c r="S10" s="8">
        <v>4</v>
      </c>
    </row>
    <row r="11" spans="1:19" ht="20.25">
      <c r="A11" s="979">
        <v>0</v>
      </c>
      <c r="B11" s="980">
        <v>0</v>
      </c>
      <c r="C11" s="980">
        <v>0</v>
      </c>
      <c r="D11" s="980">
        <v>0</v>
      </c>
      <c r="E11" s="980">
        <v>0</v>
      </c>
      <c r="F11" s="980">
        <v>0</v>
      </c>
      <c r="G11" s="980">
        <v>0</v>
      </c>
      <c r="H11" s="980">
        <v>0</v>
      </c>
      <c r="I11" s="980">
        <v>0</v>
      </c>
      <c r="J11" s="980">
        <v>0</v>
      </c>
      <c r="K11" s="980">
        <v>0</v>
      </c>
      <c r="L11" s="980">
        <v>0</v>
      </c>
      <c r="M11" s="980">
        <v>0</v>
      </c>
      <c r="N11" s="980">
        <v>0</v>
      </c>
      <c r="O11" s="980">
        <v>0</v>
      </c>
      <c r="P11" s="980">
        <v>0</v>
      </c>
      <c r="Q11" s="981" t="s">
        <v>408</v>
      </c>
      <c r="R11" s="982" t="s">
        <v>409</v>
      </c>
      <c r="S11" s="8">
        <v>5</v>
      </c>
    </row>
    <row r="12" spans="1:19" ht="20.25">
      <c r="A12" s="979">
        <v>5606</v>
      </c>
      <c r="B12" s="980">
        <v>0</v>
      </c>
      <c r="C12" s="980">
        <v>0</v>
      </c>
      <c r="D12" s="980">
        <v>0</v>
      </c>
      <c r="E12" s="980">
        <v>0</v>
      </c>
      <c r="F12" s="980">
        <v>0</v>
      </c>
      <c r="G12" s="980">
        <v>0</v>
      </c>
      <c r="H12" s="980">
        <v>0</v>
      </c>
      <c r="I12" s="980">
        <v>4784</v>
      </c>
      <c r="J12" s="980">
        <v>0</v>
      </c>
      <c r="K12" s="980">
        <v>822</v>
      </c>
      <c r="L12" s="980">
        <v>0</v>
      </c>
      <c r="M12" s="980">
        <v>0</v>
      </c>
      <c r="N12" s="980">
        <v>0</v>
      </c>
      <c r="O12" s="980">
        <v>0</v>
      </c>
      <c r="P12" s="980">
        <v>0</v>
      </c>
      <c r="Q12" s="981" t="s">
        <v>410</v>
      </c>
      <c r="R12" s="982" t="s">
        <v>411</v>
      </c>
      <c r="S12" s="8">
        <v>6</v>
      </c>
    </row>
    <row r="13" spans="1:19" ht="20.25">
      <c r="A13" s="979">
        <v>10370</v>
      </c>
      <c r="B13" s="980">
        <v>0</v>
      </c>
      <c r="C13" s="980">
        <v>0</v>
      </c>
      <c r="D13" s="980">
        <v>0</v>
      </c>
      <c r="E13" s="980">
        <v>0</v>
      </c>
      <c r="F13" s="980">
        <v>0</v>
      </c>
      <c r="G13" s="980">
        <v>0</v>
      </c>
      <c r="H13" s="980">
        <v>0</v>
      </c>
      <c r="I13" s="980">
        <v>0</v>
      </c>
      <c r="J13" s="980">
        <v>0</v>
      </c>
      <c r="K13" s="980">
        <v>10370</v>
      </c>
      <c r="L13" s="980">
        <v>0</v>
      </c>
      <c r="M13" s="980">
        <v>0</v>
      </c>
      <c r="N13" s="980">
        <v>0</v>
      </c>
      <c r="O13" s="980">
        <v>0</v>
      </c>
      <c r="P13" s="980">
        <v>0</v>
      </c>
      <c r="Q13" s="981" t="s">
        <v>412</v>
      </c>
      <c r="R13" s="982" t="s">
        <v>413</v>
      </c>
      <c r="S13" s="8">
        <v>7</v>
      </c>
    </row>
    <row r="14" spans="1:19" ht="20.25">
      <c r="A14" s="979">
        <v>0</v>
      </c>
      <c r="B14" s="980">
        <v>0</v>
      </c>
      <c r="C14" s="980">
        <v>0</v>
      </c>
      <c r="D14" s="980">
        <v>0</v>
      </c>
      <c r="E14" s="980">
        <v>0</v>
      </c>
      <c r="F14" s="980">
        <v>0</v>
      </c>
      <c r="G14" s="980">
        <v>0</v>
      </c>
      <c r="H14" s="980">
        <v>0</v>
      </c>
      <c r="I14" s="980">
        <v>0</v>
      </c>
      <c r="J14" s="980">
        <v>0</v>
      </c>
      <c r="K14" s="980">
        <v>0</v>
      </c>
      <c r="L14" s="983">
        <v>0</v>
      </c>
      <c r="M14" s="980">
        <v>0</v>
      </c>
      <c r="N14" s="980">
        <v>0</v>
      </c>
      <c r="O14" s="980">
        <v>0</v>
      </c>
      <c r="P14" s="980">
        <v>0</v>
      </c>
      <c r="Q14" s="981" t="s">
        <v>414</v>
      </c>
      <c r="R14" s="982" t="s">
        <v>415</v>
      </c>
      <c r="S14" s="8">
        <v>8</v>
      </c>
    </row>
    <row r="15" spans="1:19" ht="20.25">
      <c r="A15" s="979">
        <v>0</v>
      </c>
      <c r="B15" s="980">
        <v>0</v>
      </c>
      <c r="C15" s="980">
        <v>0</v>
      </c>
      <c r="D15" s="980">
        <v>0</v>
      </c>
      <c r="E15" s="980">
        <v>0</v>
      </c>
      <c r="F15" s="980">
        <v>0</v>
      </c>
      <c r="G15" s="980">
        <v>0</v>
      </c>
      <c r="H15" s="980">
        <v>0</v>
      </c>
      <c r="I15" s="980">
        <v>0</v>
      </c>
      <c r="J15" s="980">
        <v>0</v>
      </c>
      <c r="K15" s="980">
        <v>0</v>
      </c>
      <c r="L15" s="980">
        <v>0</v>
      </c>
      <c r="M15" s="980">
        <v>0</v>
      </c>
      <c r="N15" s="980">
        <v>0</v>
      </c>
      <c r="O15" s="980">
        <v>0</v>
      </c>
      <c r="P15" s="980">
        <v>0</v>
      </c>
      <c r="Q15" s="981" t="s">
        <v>416</v>
      </c>
      <c r="R15" s="982" t="s">
        <v>417</v>
      </c>
      <c r="S15" s="8">
        <v>9</v>
      </c>
    </row>
    <row r="16" spans="1:19" ht="20.25">
      <c r="A16" s="979">
        <v>0</v>
      </c>
      <c r="B16" s="980">
        <v>0</v>
      </c>
      <c r="C16" s="980">
        <v>0</v>
      </c>
      <c r="D16" s="980">
        <v>0</v>
      </c>
      <c r="E16" s="980">
        <v>0</v>
      </c>
      <c r="F16" s="980">
        <v>0</v>
      </c>
      <c r="G16" s="980">
        <v>0</v>
      </c>
      <c r="H16" s="980">
        <v>0</v>
      </c>
      <c r="I16" s="980">
        <v>0</v>
      </c>
      <c r="J16" s="980">
        <v>0</v>
      </c>
      <c r="K16" s="980">
        <v>0</v>
      </c>
      <c r="L16" s="980">
        <v>0</v>
      </c>
      <c r="M16" s="980">
        <v>0</v>
      </c>
      <c r="N16" s="980">
        <v>0</v>
      </c>
      <c r="O16" s="980">
        <v>0</v>
      </c>
      <c r="P16" s="980">
        <v>0</v>
      </c>
      <c r="Q16" s="981" t="s">
        <v>418</v>
      </c>
      <c r="R16" s="982" t="s">
        <v>419</v>
      </c>
      <c r="S16" s="8">
        <v>10</v>
      </c>
    </row>
    <row r="17" spans="1:19" ht="20.25">
      <c r="A17" s="979">
        <v>0</v>
      </c>
      <c r="B17" s="980">
        <v>0</v>
      </c>
      <c r="C17" s="980">
        <v>0</v>
      </c>
      <c r="D17" s="980">
        <v>0</v>
      </c>
      <c r="E17" s="980">
        <v>0</v>
      </c>
      <c r="F17" s="980">
        <v>0</v>
      </c>
      <c r="G17" s="980">
        <v>0</v>
      </c>
      <c r="H17" s="980">
        <v>0</v>
      </c>
      <c r="I17" s="980">
        <v>0</v>
      </c>
      <c r="J17" s="980">
        <v>0</v>
      </c>
      <c r="K17" s="980">
        <v>0</v>
      </c>
      <c r="L17" s="980">
        <v>0</v>
      </c>
      <c r="M17" s="980">
        <v>0</v>
      </c>
      <c r="N17" s="980">
        <v>0</v>
      </c>
      <c r="O17" s="980">
        <v>0</v>
      </c>
      <c r="P17" s="980">
        <v>0</v>
      </c>
      <c r="Q17" s="981" t="s">
        <v>420</v>
      </c>
      <c r="R17" s="982" t="s">
        <v>421</v>
      </c>
      <c r="S17" s="8">
        <v>11</v>
      </c>
    </row>
    <row r="18" spans="1:19" ht="20.25">
      <c r="A18" s="979">
        <v>0</v>
      </c>
      <c r="B18" s="980">
        <v>0</v>
      </c>
      <c r="C18" s="980">
        <v>0</v>
      </c>
      <c r="D18" s="980">
        <v>0</v>
      </c>
      <c r="E18" s="980">
        <v>0</v>
      </c>
      <c r="F18" s="980">
        <v>0</v>
      </c>
      <c r="G18" s="980">
        <v>0</v>
      </c>
      <c r="H18" s="980">
        <v>0</v>
      </c>
      <c r="I18" s="980">
        <v>0</v>
      </c>
      <c r="J18" s="980">
        <v>0</v>
      </c>
      <c r="K18" s="980">
        <v>0</v>
      </c>
      <c r="L18" s="980">
        <v>0</v>
      </c>
      <c r="M18" s="980">
        <v>0</v>
      </c>
      <c r="N18" s="980">
        <v>0</v>
      </c>
      <c r="O18" s="980">
        <v>0</v>
      </c>
      <c r="P18" s="980">
        <v>0</v>
      </c>
      <c r="Q18" s="981" t="s">
        <v>422</v>
      </c>
      <c r="R18" s="982" t="s">
        <v>423</v>
      </c>
      <c r="S18" s="8">
        <v>12</v>
      </c>
    </row>
    <row r="19" spans="1:19" ht="20.25">
      <c r="A19" s="979">
        <v>83555</v>
      </c>
      <c r="B19" s="980">
        <v>69875</v>
      </c>
      <c r="C19" s="980">
        <v>0</v>
      </c>
      <c r="D19" s="980">
        <v>0</v>
      </c>
      <c r="E19" s="980">
        <v>0</v>
      </c>
      <c r="F19" s="980">
        <v>0</v>
      </c>
      <c r="G19" s="983">
        <v>0</v>
      </c>
      <c r="H19" s="980">
        <v>0</v>
      </c>
      <c r="I19" s="980">
        <v>0</v>
      </c>
      <c r="J19" s="980">
        <v>0</v>
      </c>
      <c r="K19" s="980">
        <v>0</v>
      </c>
      <c r="L19" s="980">
        <v>0</v>
      </c>
      <c r="M19" s="980">
        <v>0</v>
      </c>
      <c r="N19" s="980">
        <v>13680</v>
      </c>
      <c r="O19" s="980">
        <v>0</v>
      </c>
      <c r="P19" s="980">
        <v>0</v>
      </c>
      <c r="Q19" s="981" t="s">
        <v>424</v>
      </c>
      <c r="R19" s="982" t="s">
        <v>425</v>
      </c>
      <c r="S19" s="8">
        <v>13</v>
      </c>
    </row>
    <row r="20" spans="1:19" ht="20.25">
      <c r="A20" s="979">
        <v>0</v>
      </c>
      <c r="B20" s="980">
        <v>0</v>
      </c>
      <c r="C20" s="980">
        <v>0</v>
      </c>
      <c r="D20" s="980">
        <v>0</v>
      </c>
      <c r="E20" s="980">
        <v>0</v>
      </c>
      <c r="F20" s="980">
        <v>0</v>
      </c>
      <c r="G20" s="980">
        <v>0</v>
      </c>
      <c r="H20" s="980">
        <v>0</v>
      </c>
      <c r="I20" s="980">
        <v>0</v>
      </c>
      <c r="J20" s="980">
        <v>0</v>
      </c>
      <c r="K20" s="980">
        <v>0</v>
      </c>
      <c r="L20" s="980">
        <v>0</v>
      </c>
      <c r="M20" s="980">
        <v>0</v>
      </c>
      <c r="N20" s="980">
        <v>0</v>
      </c>
      <c r="O20" s="980">
        <v>0</v>
      </c>
      <c r="P20" s="980">
        <v>0</v>
      </c>
      <c r="Q20" s="981" t="s">
        <v>426</v>
      </c>
      <c r="R20" s="982" t="s">
        <v>427</v>
      </c>
      <c r="S20" s="8">
        <v>14</v>
      </c>
    </row>
    <row r="21" spans="1:19" ht="20.25">
      <c r="A21" s="979">
        <v>0</v>
      </c>
      <c r="B21" s="980">
        <v>0</v>
      </c>
      <c r="C21" s="980">
        <v>0</v>
      </c>
      <c r="D21" s="980">
        <v>0</v>
      </c>
      <c r="E21" s="980">
        <v>0</v>
      </c>
      <c r="F21" s="980">
        <v>0</v>
      </c>
      <c r="G21" s="980">
        <v>0</v>
      </c>
      <c r="H21" s="980">
        <v>0</v>
      </c>
      <c r="I21" s="980">
        <v>0</v>
      </c>
      <c r="J21" s="980">
        <v>0</v>
      </c>
      <c r="K21" s="980">
        <v>0</v>
      </c>
      <c r="L21" s="980">
        <v>0</v>
      </c>
      <c r="M21" s="980">
        <v>0</v>
      </c>
      <c r="N21" s="980">
        <v>0</v>
      </c>
      <c r="O21" s="980">
        <v>0</v>
      </c>
      <c r="P21" s="980">
        <v>0</v>
      </c>
      <c r="Q21" s="981" t="s">
        <v>428</v>
      </c>
      <c r="R21" s="982" t="s">
        <v>429</v>
      </c>
      <c r="S21" s="8">
        <v>15</v>
      </c>
    </row>
    <row r="22" spans="1:19" ht="20.25">
      <c r="A22" s="979">
        <v>125979</v>
      </c>
      <c r="B22" s="980">
        <v>0</v>
      </c>
      <c r="C22" s="980">
        <v>0</v>
      </c>
      <c r="D22" s="980">
        <v>0</v>
      </c>
      <c r="E22" s="980">
        <v>0</v>
      </c>
      <c r="F22" s="980">
        <v>0</v>
      </c>
      <c r="G22" s="980">
        <v>0</v>
      </c>
      <c r="H22" s="980">
        <v>0</v>
      </c>
      <c r="I22" s="980">
        <v>0</v>
      </c>
      <c r="J22" s="980">
        <v>0</v>
      </c>
      <c r="K22" s="980">
        <v>0</v>
      </c>
      <c r="L22" s="980">
        <v>0</v>
      </c>
      <c r="M22" s="980">
        <v>125979</v>
      </c>
      <c r="N22" s="980">
        <v>0</v>
      </c>
      <c r="O22" s="980">
        <v>0</v>
      </c>
      <c r="P22" s="980">
        <v>0</v>
      </c>
      <c r="Q22" s="981" t="s">
        <v>430</v>
      </c>
      <c r="R22" s="982" t="s">
        <v>431</v>
      </c>
      <c r="S22" s="8">
        <v>16</v>
      </c>
    </row>
    <row r="23" spans="1:19" ht="20.25">
      <c r="A23" s="979">
        <v>0</v>
      </c>
      <c r="B23" s="980">
        <v>0</v>
      </c>
      <c r="C23" s="980">
        <v>0</v>
      </c>
      <c r="D23" s="980">
        <v>0</v>
      </c>
      <c r="E23" s="980">
        <v>0</v>
      </c>
      <c r="F23" s="980">
        <v>0</v>
      </c>
      <c r="G23" s="980">
        <v>0</v>
      </c>
      <c r="H23" s="980">
        <v>0</v>
      </c>
      <c r="I23" s="980">
        <v>0</v>
      </c>
      <c r="J23" s="980">
        <v>0</v>
      </c>
      <c r="K23" s="980">
        <v>0</v>
      </c>
      <c r="L23" s="980">
        <v>0</v>
      </c>
      <c r="M23" s="980">
        <v>0</v>
      </c>
      <c r="N23" s="980">
        <v>0</v>
      </c>
      <c r="O23" s="980">
        <v>0</v>
      </c>
      <c r="P23" s="980">
        <v>0</v>
      </c>
      <c r="Q23" s="981" t="s">
        <v>432</v>
      </c>
      <c r="R23" s="982" t="s">
        <v>433</v>
      </c>
      <c r="S23" s="8">
        <v>17</v>
      </c>
    </row>
    <row r="24" spans="1:19" ht="20.25">
      <c r="A24" s="979">
        <v>206015</v>
      </c>
      <c r="B24" s="980">
        <v>201798</v>
      </c>
      <c r="C24" s="980">
        <v>0</v>
      </c>
      <c r="D24" s="980">
        <v>0</v>
      </c>
      <c r="E24" s="983">
        <v>0</v>
      </c>
      <c r="F24" s="980">
        <v>0</v>
      </c>
      <c r="G24" s="980">
        <v>0</v>
      </c>
      <c r="H24" s="980">
        <v>4113</v>
      </c>
      <c r="I24" s="980">
        <v>0</v>
      </c>
      <c r="J24" s="980">
        <v>0</v>
      </c>
      <c r="K24" s="980">
        <v>104</v>
      </c>
      <c r="L24" s="980">
        <v>0</v>
      </c>
      <c r="M24" s="980">
        <v>0</v>
      </c>
      <c r="N24" s="980">
        <v>0</v>
      </c>
      <c r="O24" s="980">
        <v>0</v>
      </c>
      <c r="P24" s="980">
        <v>0</v>
      </c>
      <c r="Q24" s="981" t="s">
        <v>434</v>
      </c>
      <c r="R24" s="982" t="s">
        <v>72</v>
      </c>
      <c r="S24" s="8">
        <v>18</v>
      </c>
    </row>
    <row r="25" spans="1:19" ht="20.25">
      <c r="A25" s="979">
        <v>0</v>
      </c>
      <c r="B25" s="980">
        <v>0</v>
      </c>
      <c r="C25" s="980">
        <v>0</v>
      </c>
      <c r="D25" s="980">
        <v>0</v>
      </c>
      <c r="E25" s="980">
        <v>0</v>
      </c>
      <c r="F25" s="980">
        <v>0</v>
      </c>
      <c r="G25" s="980">
        <v>0</v>
      </c>
      <c r="H25" s="980">
        <v>0</v>
      </c>
      <c r="I25" s="980">
        <v>0</v>
      </c>
      <c r="J25" s="980">
        <v>0</v>
      </c>
      <c r="K25" s="980">
        <v>0</v>
      </c>
      <c r="L25" s="980">
        <v>0</v>
      </c>
      <c r="M25" s="980">
        <v>0</v>
      </c>
      <c r="N25" s="980">
        <v>0</v>
      </c>
      <c r="O25" s="980">
        <v>0</v>
      </c>
      <c r="P25" s="980">
        <v>0</v>
      </c>
      <c r="Q25" s="981" t="s">
        <v>435</v>
      </c>
      <c r="R25" s="982" t="s">
        <v>436</v>
      </c>
      <c r="S25" s="8">
        <v>19</v>
      </c>
    </row>
    <row r="26" spans="1:19" ht="20.25">
      <c r="A26" s="979">
        <v>48619</v>
      </c>
      <c r="B26" s="980">
        <v>48610</v>
      </c>
      <c r="C26" s="980">
        <v>0</v>
      </c>
      <c r="D26" s="980">
        <v>0</v>
      </c>
      <c r="E26" s="980">
        <v>0</v>
      </c>
      <c r="F26" s="980">
        <v>0</v>
      </c>
      <c r="G26" s="980">
        <v>0</v>
      </c>
      <c r="H26" s="980">
        <v>0</v>
      </c>
      <c r="I26" s="980">
        <v>0</v>
      </c>
      <c r="J26" s="980">
        <v>0</v>
      </c>
      <c r="K26" s="980">
        <v>9</v>
      </c>
      <c r="L26" s="980">
        <v>0</v>
      </c>
      <c r="M26" s="980">
        <v>0</v>
      </c>
      <c r="N26" s="980">
        <v>0</v>
      </c>
      <c r="O26" s="980">
        <v>0</v>
      </c>
      <c r="P26" s="980">
        <v>0</v>
      </c>
      <c r="Q26" s="981" t="s">
        <v>437</v>
      </c>
      <c r="R26" s="982" t="s">
        <v>438</v>
      </c>
      <c r="S26" s="8">
        <v>20</v>
      </c>
    </row>
    <row r="27" spans="1:19" ht="20.25">
      <c r="A27" s="979">
        <v>0</v>
      </c>
      <c r="B27" s="980">
        <v>0</v>
      </c>
      <c r="C27" s="980">
        <v>0</v>
      </c>
      <c r="D27" s="980">
        <v>0</v>
      </c>
      <c r="E27" s="980">
        <v>0</v>
      </c>
      <c r="F27" s="980">
        <v>0</v>
      </c>
      <c r="G27" s="980">
        <v>0</v>
      </c>
      <c r="H27" s="980">
        <v>0</v>
      </c>
      <c r="I27" s="980">
        <v>0</v>
      </c>
      <c r="J27" s="980">
        <v>0</v>
      </c>
      <c r="K27" s="980">
        <v>0</v>
      </c>
      <c r="L27" s="980">
        <v>0</v>
      </c>
      <c r="M27" s="980">
        <v>0</v>
      </c>
      <c r="N27" s="980">
        <v>0</v>
      </c>
      <c r="O27" s="980">
        <v>0</v>
      </c>
      <c r="P27" s="980">
        <v>0</v>
      </c>
      <c r="Q27" s="981" t="s">
        <v>142</v>
      </c>
      <c r="R27" s="982" t="s">
        <v>439</v>
      </c>
      <c r="S27" s="8">
        <v>21</v>
      </c>
    </row>
    <row r="28" spans="1:19" ht="20.25">
      <c r="A28" s="979">
        <v>0</v>
      </c>
      <c r="B28" s="980">
        <v>0</v>
      </c>
      <c r="C28" s="980">
        <v>0</v>
      </c>
      <c r="D28" s="980">
        <v>0</v>
      </c>
      <c r="E28" s="980">
        <v>0</v>
      </c>
      <c r="F28" s="980">
        <v>0</v>
      </c>
      <c r="G28" s="980">
        <v>0</v>
      </c>
      <c r="H28" s="980">
        <v>0</v>
      </c>
      <c r="I28" s="980">
        <v>0</v>
      </c>
      <c r="J28" s="980">
        <v>0</v>
      </c>
      <c r="K28" s="980">
        <v>0</v>
      </c>
      <c r="L28" s="980">
        <v>0</v>
      </c>
      <c r="M28" s="980">
        <v>0</v>
      </c>
      <c r="N28" s="980">
        <v>0</v>
      </c>
      <c r="O28" s="980">
        <v>0</v>
      </c>
      <c r="P28" s="980">
        <v>0</v>
      </c>
      <c r="Q28" s="981" t="s">
        <v>204</v>
      </c>
      <c r="R28" s="982" t="s">
        <v>440</v>
      </c>
      <c r="S28" s="8">
        <v>22</v>
      </c>
    </row>
    <row r="29" spans="1:19" ht="20.25">
      <c r="A29" s="979">
        <v>0</v>
      </c>
      <c r="B29" s="980">
        <v>0</v>
      </c>
      <c r="C29" s="980">
        <v>0</v>
      </c>
      <c r="D29" s="980">
        <v>0</v>
      </c>
      <c r="E29" s="980">
        <v>0</v>
      </c>
      <c r="F29" s="980">
        <v>0</v>
      </c>
      <c r="G29" s="980">
        <v>0</v>
      </c>
      <c r="H29" s="980">
        <v>0</v>
      </c>
      <c r="I29" s="980">
        <v>0</v>
      </c>
      <c r="J29" s="980">
        <v>0</v>
      </c>
      <c r="K29" s="980">
        <v>0</v>
      </c>
      <c r="L29" s="980">
        <v>0</v>
      </c>
      <c r="M29" s="980">
        <v>0</v>
      </c>
      <c r="N29" s="980">
        <v>0</v>
      </c>
      <c r="O29" s="980">
        <v>0</v>
      </c>
      <c r="P29" s="980">
        <v>0</v>
      </c>
      <c r="Q29" s="981" t="s">
        <v>441</v>
      </c>
      <c r="R29" s="982" t="s">
        <v>442</v>
      </c>
      <c r="S29" s="8">
        <v>23</v>
      </c>
    </row>
    <row r="30" spans="1:19" ht="20.25">
      <c r="A30" s="979">
        <v>0</v>
      </c>
      <c r="B30" s="980">
        <v>0</v>
      </c>
      <c r="C30" s="980">
        <v>0</v>
      </c>
      <c r="D30" s="980">
        <v>0</v>
      </c>
      <c r="E30" s="980">
        <v>0</v>
      </c>
      <c r="F30" s="980">
        <v>0</v>
      </c>
      <c r="G30" s="980">
        <v>0</v>
      </c>
      <c r="H30" s="980">
        <v>0</v>
      </c>
      <c r="I30" s="980">
        <v>0</v>
      </c>
      <c r="J30" s="980">
        <v>0</v>
      </c>
      <c r="K30" s="980">
        <v>0</v>
      </c>
      <c r="L30" s="980">
        <v>0</v>
      </c>
      <c r="M30" s="980">
        <v>0</v>
      </c>
      <c r="N30" s="980">
        <v>0</v>
      </c>
      <c r="O30" s="980">
        <v>0</v>
      </c>
      <c r="P30" s="980">
        <v>0</v>
      </c>
      <c r="Q30" s="981" t="s">
        <v>443</v>
      </c>
      <c r="R30" s="982" t="s">
        <v>444</v>
      </c>
      <c r="S30" s="8">
        <v>24</v>
      </c>
    </row>
    <row r="31" spans="1:19" ht="20.25">
      <c r="A31" s="979">
        <v>0</v>
      </c>
      <c r="B31" s="980">
        <v>0</v>
      </c>
      <c r="C31" s="980">
        <v>0</v>
      </c>
      <c r="D31" s="980">
        <v>0</v>
      </c>
      <c r="E31" s="980">
        <v>0</v>
      </c>
      <c r="F31" s="980">
        <v>0</v>
      </c>
      <c r="G31" s="980">
        <v>0</v>
      </c>
      <c r="H31" s="980">
        <v>0</v>
      </c>
      <c r="I31" s="980">
        <v>0</v>
      </c>
      <c r="J31" s="980">
        <v>0</v>
      </c>
      <c r="K31" s="980">
        <v>0</v>
      </c>
      <c r="L31" s="980">
        <v>0</v>
      </c>
      <c r="M31" s="980">
        <v>0</v>
      </c>
      <c r="N31" s="980">
        <v>0</v>
      </c>
      <c r="O31" s="980">
        <v>0</v>
      </c>
      <c r="P31" s="980">
        <v>0</v>
      </c>
      <c r="Q31" s="981" t="s">
        <v>445</v>
      </c>
      <c r="R31" s="982" t="s">
        <v>446</v>
      </c>
      <c r="S31" s="8">
        <v>25</v>
      </c>
    </row>
    <row r="32" spans="1:19" ht="20.25">
      <c r="A32" s="979">
        <v>0</v>
      </c>
      <c r="B32" s="983">
        <v>0</v>
      </c>
      <c r="C32" s="980">
        <v>0</v>
      </c>
      <c r="D32" s="980">
        <v>0</v>
      </c>
      <c r="E32" s="980">
        <v>0</v>
      </c>
      <c r="F32" s="980">
        <v>0</v>
      </c>
      <c r="G32" s="980">
        <v>0</v>
      </c>
      <c r="H32" s="980">
        <v>0</v>
      </c>
      <c r="I32" s="980">
        <v>0</v>
      </c>
      <c r="J32" s="980">
        <v>0</v>
      </c>
      <c r="K32" s="980">
        <v>0</v>
      </c>
      <c r="L32" s="980">
        <v>0</v>
      </c>
      <c r="M32" s="980">
        <v>0</v>
      </c>
      <c r="N32" s="980">
        <v>0</v>
      </c>
      <c r="O32" s="980">
        <v>0</v>
      </c>
      <c r="P32" s="980">
        <v>0</v>
      </c>
      <c r="Q32" s="981" t="s">
        <v>447</v>
      </c>
      <c r="R32" s="982" t="s">
        <v>448</v>
      </c>
      <c r="S32" s="8">
        <v>26</v>
      </c>
    </row>
    <row r="33" spans="1:19" ht="20.25">
      <c r="A33" s="979">
        <v>0</v>
      </c>
      <c r="B33" s="980">
        <v>0</v>
      </c>
      <c r="C33" s="980">
        <v>0</v>
      </c>
      <c r="D33" s="980">
        <v>0</v>
      </c>
      <c r="E33" s="980">
        <v>0</v>
      </c>
      <c r="F33" s="980">
        <v>0</v>
      </c>
      <c r="G33" s="980">
        <v>0</v>
      </c>
      <c r="H33" s="980">
        <v>0</v>
      </c>
      <c r="I33" s="980">
        <v>0</v>
      </c>
      <c r="J33" s="980">
        <v>0</v>
      </c>
      <c r="K33" s="980">
        <v>0</v>
      </c>
      <c r="L33" s="980">
        <v>0</v>
      </c>
      <c r="M33" s="980">
        <v>0</v>
      </c>
      <c r="N33" s="980">
        <v>0</v>
      </c>
      <c r="O33" s="980">
        <v>0</v>
      </c>
      <c r="P33" s="980">
        <v>0</v>
      </c>
      <c r="Q33" s="981" t="s">
        <v>449</v>
      </c>
      <c r="R33" s="982" t="s">
        <v>450</v>
      </c>
      <c r="S33" s="8">
        <v>27</v>
      </c>
    </row>
    <row r="34" spans="1:19" ht="20.25">
      <c r="A34" s="979">
        <v>0</v>
      </c>
      <c r="B34" s="980">
        <v>0</v>
      </c>
      <c r="C34" s="980">
        <v>0</v>
      </c>
      <c r="D34" s="980">
        <v>0</v>
      </c>
      <c r="E34" s="980">
        <v>0</v>
      </c>
      <c r="F34" s="980">
        <v>0</v>
      </c>
      <c r="G34" s="980">
        <v>0</v>
      </c>
      <c r="H34" s="980">
        <v>0</v>
      </c>
      <c r="I34" s="980">
        <v>0</v>
      </c>
      <c r="J34" s="980">
        <v>0</v>
      </c>
      <c r="K34" s="980">
        <v>0</v>
      </c>
      <c r="L34" s="980">
        <v>0</v>
      </c>
      <c r="M34" s="980">
        <v>0</v>
      </c>
      <c r="N34" s="980">
        <v>0</v>
      </c>
      <c r="O34" s="980">
        <v>0</v>
      </c>
      <c r="P34" s="980">
        <v>0</v>
      </c>
      <c r="Q34" s="981" t="s">
        <v>451</v>
      </c>
      <c r="R34" s="982" t="s">
        <v>452</v>
      </c>
      <c r="S34" s="8">
        <v>28</v>
      </c>
    </row>
    <row r="35" spans="1:19" ht="20.25">
      <c r="A35" s="979">
        <v>0</v>
      </c>
      <c r="B35" s="980">
        <v>0</v>
      </c>
      <c r="C35" s="980">
        <v>0</v>
      </c>
      <c r="D35" s="980">
        <v>0</v>
      </c>
      <c r="E35" s="980">
        <v>0</v>
      </c>
      <c r="F35" s="980">
        <v>0</v>
      </c>
      <c r="G35" s="980">
        <v>0</v>
      </c>
      <c r="H35" s="980">
        <v>0</v>
      </c>
      <c r="I35" s="980">
        <v>0</v>
      </c>
      <c r="J35" s="980">
        <v>0</v>
      </c>
      <c r="K35" s="980">
        <v>0</v>
      </c>
      <c r="L35" s="980">
        <v>0</v>
      </c>
      <c r="M35" s="980">
        <v>0</v>
      </c>
      <c r="N35" s="980">
        <v>0</v>
      </c>
      <c r="O35" s="980">
        <v>0</v>
      </c>
      <c r="P35" s="980">
        <v>0</v>
      </c>
      <c r="Q35" s="981" t="s">
        <v>453</v>
      </c>
      <c r="R35" s="982" t="s">
        <v>454</v>
      </c>
      <c r="S35" s="8">
        <v>29</v>
      </c>
    </row>
    <row r="36" spans="1:19" ht="20.25">
      <c r="A36" s="979">
        <v>0</v>
      </c>
      <c r="B36" s="980">
        <v>0</v>
      </c>
      <c r="C36" s="980">
        <v>0</v>
      </c>
      <c r="D36" s="980">
        <v>0</v>
      </c>
      <c r="E36" s="980">
        <v>0</v>
      </c>
      <c r="F36" s="980">
        <v>0</v>
      </c>
      <c r="G36" s="980">
        <v>0</v>
      </c>
      <c r="H36" s="980">
        <v>0</v>
      </c>
      <c r="I36" s="980">
        <v>0</v>
      </c>
      <c r="J36" s="980">
        <v>0</v>
      </c>
      <c r="K36" s="980">
        <v>0</v>
      </c>
      <c r="L36" s="980">
        <v>0</v>
      </c>
      <c r="M36" s="980">
        <v>0</v>
      </c>
      <c r="N36" s="980">
        <v>0</v>
      </c>
      <c r="O36" s="980">
        <v>0</v>
      </c>
      <c r="P36" s="980">
        <v>0</v>
      </c>
      <c r="Q36" s="981" t="s">
        <v>455</v>
      </c>
      <c r="R36" s="982" t="s">
        <v>456</v>
      </c>
      <c r="S36" s="8">
        <v>30</v>
      </c>
    </row>
    <row r="37" spans="1:19" ht="20.25">
      <c r="A37" s="979">
        <v>0</v>
      </c>
      <c r="B37" s="980">
        <v>0</v>
      </c>
      <c r="C37" s="980">
        <v>0</v>
      </c>
      <c r="D37" s="980">
        <v>0</v>
      </c>
      <c r="E37" s="980">
        <v>0</v>
      </c>
      <c r="F37" s="980">
        <v>0</v>
      </c>
      <c r="G37" s="980">
        <v>0</v>
      </c>
      <c r="H37" s="980">
        <v>0</v>
      </c>
      <c r="I37" s="980">
        <v>0</v>
      </c>
      <c r="J37" s="980">
        <v>0</v>
      </c>
      <c r="K37" s="980">
        <v>0</v>
      </c>
      <c r="L37" s="980">
        <v>0</v>
      </c>
      <c r="M37" s="980">
        <v>0</v>
      </c>
      <c r="N37" s="980">
        <v>0</v>
      </c>
      <c r="O37" s="980">
        <v>0</v>
      </c>
      <c r="P37" s="980">
        <v>0</v>
      </c>
      <c r="Q37" s="981" t="s">
        <v>457</v>
      </c>
      <c r="R37" s="982" t="s">
        <v>458</v>
      </c>
      <c r="S37" s="8">
        <v>31</v>
      </c>
    </row>
    <row r="38" spans="1:19" ht="20.25">
      <c r="A38" s="979">
        <v>0</v>
      </c>
      <c r="B38" s="980">
        <v>0</v>
      </c>
      <c r="C38" s="980">
        <v>0</v>
      </c>
      <c r="D38" s="980">
        <v>0</v>
      </c>
      <c r="E38" s="980">
        <v>0</v>
      </c>
      <c r="F38" s="980">
        <v>0</v>
      </c>
      <c r="G38" s="980">
        <v>0</v>
      </c>
      <c r="H38" s="980">
        <v>0</v>
      </c>
      <c r="I38" s="980">
        <v>0</v>
      </c>
      <c r="J38" s="980">
        <v>0</v>
      </c>
      <c r="K38" s="980">
        <v>0</v>
      </c>
      <c r="L38" s="980">
        <v>0</v>
      </c>
      <c r="M38" s="980">
        <v>0</v>
      </c>
      <c r="N38" s="980">
        <v>0</v>
      </c>
      <c r="O38" s="980">
        <v>0</v>
      </c>
      <c r="P38" s="980">
        <v>0</v>
      </c>
      <c r="Q38" s="981" t="s">
        <v>459</v>
      </c>
      <c r="R38" s="982" t="s">
        <v>460</v>
      </c>
      <c r="S38" s="8">
        <v>32</v>
      </c>
    </row>
    <row r="39" spans="1:19" ht="20.25">
      <c r="A39" s="979">
        <v>107817</v>
      </c>
      <c r="B39" s="980">
        <v>45801</v>
      </c>
      <c r="C39" s="980">
        <v>18085</v>
      </c>
      <c r="D39" s="980">
        <v>8725</v>
      </c>
      <c r="E39" s="980">
        <v>0</v>
      </c>
      <c r="F39" s="980">
        <v>0</v>
      </c>
      <c r="G39" s="980">
        <v>0</v>
      </c>
      <c r="H39" s="980">
        <v>0</v>
      </c>
      <c r="I39" s="980">
        <v>188</v>
      </c>
      <c r="J39" s="980">
        <v>2918</v>
      </c>
      <c r="K39" s="980">
        <v>32100</v>
      </c>
      <c r="L39" s="980">
        <v>0</v>
      </c>
      <c r="M39" s="980">
        <v>0</v>
      </c>
      <c r="N39" s="983">
        <v>0</v>
      </c>
      <c r="O39" s="980">
        <v>0</v>
      </c>
      <c r="P39" s="980">
        <v>0</v>
      </c>
      <c r="Q39" s="981" t="s">
        <v>461</v>
      </c>
      <c r="R39" s="982" t="s">
        <v>462</v>
      </c>
      <c r="S39" s="8">
        <v>33</v>
      </c>
    </row>
    <row r="40" spans="1:19" ht="20.25">
      <c r="A40" s="979">
        <v>0</v>
      </c>
      <c r="B40" s="980">
        <v>0</v>
      </c>
      <c r="C40" s="980">
        <v>0</v>
      </c>
      <c r="D40" s="980">
        <v>0</v>
      </c>
      <c r="E40" s="980">
        <v>0</v>
      </c>
      <c r="F40" s="980">
        <v>0</v>
      </c>
      <c r="G40" s="980">
        <v>0</v>
      </c>
      <c r="H40" s="980">
        <v>0</v>
      </c>
      <c r="I40" s="980">
        <v>0</v>
      </c>
      <c r="J40" s="980">
        <v>0</v>
      </c>
      <c r="K40" s="980">
        <v>0</v>
      </c>
      <c r="L40" s="980">
        <v>0</v>
      </c>
      <c r="M40" s="980">
        <v>0</v>
      </c>
      <c r="N40" s="980">
        <v>0</v>
      </c>
      <c r="O40" s="980">
        <v>0</v>
      </c>
      <c r="P40" s="980">
        <v>0</v>
      </c>
      <c r="Q40" s="981" t="s">
        <v>463</v>
      </c>
      <c r="R40" s="982" t="s">
        <v>464</v>
      </c>
      <c r="S40" s="8">
        <v>34</v>
      </c>
    </row>
    <row r="41" spans="1:19" ht="20.25">
      <c r="A41" s="979">
        <v>0</v>
      </c>
      <c r="B41" s="980">
        <v>0</v>
      </c>
      <c r="C41" s="980">
        <v>0</v>
      </c>
      <c r="D41" s="980">
        <v>0</v>
      </c>
      <c r="E41" s="980">
        <v>0</v>
      </c>
      <c r="F41" s="980">
        <v>0</v>
      </c>
      <c r="G41" s="980">
        <v>0</v>
      </c>
      <c r="H41" s="980">
        <v>0</v>
      </c>
      <c r="I41" s="980">
        <v>0</v>
      </c>
      <c r="J41" s="980">
        <v>0</v>
      </c>
      <c r="K41" s="980">
        <v>0</v>
      </c>
      <c r="L41" s="980">
        <v>0</v>
      </c>
      <c r="M41" s="980">
        <v>0</v>
      </c>
      <c r="N41" s="980">
        <v>0</v>
      </c>
      <c r="O41" s="980">
        <v>0</v>
      </c>
      <c r="P41" s="980">
        <v>0</v>
      </c>
      <c r="Q41" s="981" t="s">
        <v>465</v>
      </c>
      <c r="R41" s="982" t="s">
        <v>466</v>
      </c>
      <c r="S41" s="8">
        <v>35</v>
      </c>
    </row>
    <row r="42" spans="1:19" ht="20.25">
      <c r="A42" s="979">
        <v>0</v>
      </c>
      <c r="B42" s="980">
        <v>0</v>
      </c>
      <c r="C42" s="980">
        <v>0</v>
      </c>
      <c r="D42" s="980">
        <v>0</v>
      </c>
      <c r="E42" s="980">
        <v>0</v>
      </c>
      <c r="F42" s="980">
        <v>0</v>
      </c>
      <c r="G42" s="980">
        <v>0</v>
      </c>
      <c r="H42" s="980">
        <v>0</v>
      </c>
      <c r="I42" s="980">
        <v>0</v>
      </c>
      <c r="J42" s="980">
        <v>0</v>
      </c>
      <c r="K42" s="980">
        <v>0</v>
      </c>
      <c r="L42" s="980">
        <v>0</v>
      </c>
      <c r="M42" s="980">
        <v>0</v>
      </c>
      <c r="N42" s="980">
        <v>0</v>
      </c>
      <c r="O42" s="980">
        <v>0</v>
      </c>
      <c r="P42" s="980">
        <v>0</v>
      </c>
      <c r="Q42" s="981" t="s">
        <v>467</v>
      </c>
      <c r="R42" s="982" t="s">
        <v>468</v>
      </c>
      <c r="S42" s="8">
        <v>36</v>
      </c>
    </row>
    <row r="43" spans="1:19" ht="20.25">
      <c r="A43" s="979">
        <v>0</v>
      </c>
      <c r="B43" s="980">
        <v>0</v>
      </c>
      <c r="C43" s="980">
        <v>0</v>
      </c>
      <c r="D43" s="980">
        <v>0</v>
      </c>
      <c r="E43" s="980">
        <v>0</v>
      </c>
      <c r="F43" s="980">
        <v>0</v>
      </c>
      <c r="G43" s="980">
        <v>0</v>
      </c>
      <c r="H43" s="980">
        <v>0</v>
      </c>
      <c r="I43" s="980">
        <v>0</v>
      </c>
      <c r="J43" s="980">
        <v>0</v>
      </c>
      <c r="K43" s="980">
        <v>0</v>
      </c>
      <c r="L43" s="980">
        <v>0</v>
      </c>
      <c r="M43" s="980">
        <v>0</v>
      </c>
      <c r="N43" s="980">
        <v>0</v>
      </c>
      <c r="O43" s="980">
        <v>0</v>
      </c>
      <c r="P43" s="980">
        <v>0</v>
      </c>
      <c r="Q43" s="981" t="s">
        <v>469</v>
      </c>
      <c r="R43" s="982" t="s">
        <v>470</v>
      </c>
      <c r="S43" s="8">
        <v>37</v>
      </c>
    </row>
    <row r="44" spans="1:19" ht="20.25">
      <c r="A44" s="979">
        <v>0</v>
      </c>
      <c r="B44" s="980">
        <v>0</v>
      </c>
      <c r="C44" s="980">
        <v>0</v>
      </c>
      <c r="D44" s="980">
        <v>0</v>
      </c>
      <c r="E44" s="980">
        <v>0</v>
      </c>
      <c r="F44" s="980">
        <v>0</v>
      </c>
      <c r="G44" s="980">
        <v>0</v>
      </c>
      <c r="H44" s="980">
        <v>0</v>
      </c>
      <c r="I44" s="980">
        <v>0</v>
      </c>
      <c r="J44" s="980">
        <v>0</v>
      </c>
      <c r="K44" s="980">
        <v>0</v>
      </c>
      <c r="L44" s="980">
        <v>0</v>
      </c>
      <c r="M44" s="980">
        <v>0</v>
      </c>
      <c r="N44" s="980">
        <v>0</v>
      </c>
      <c r="O44" s="980">
        <v>0</v>
      </c>
      <c r="P44" s="980">
        <v>0</v>
      </c>
      <c r="Q44" s="981" t="s">
        <v>471</v>
      </c>
      <c r="R44" s="982" t="s">
        <v>472</v>
      </c>
      <c r="S44" s="8">
        <v>38</v>
      </c>
    </row>
    <row r="45" spans="1:19" ht="20.25">
      <c r="A45" s="979">
        <v>0</v>
      </c>
      <c r="B45" s="980">
        <v>0</v>
      </c>
      <c r="C45" s="980">
        <v>0</v>
      </c>
      <c r="D45" s="980">
        <v>0</v>
      </c>
      <c r="E45" s="980">
        <v>0</v>
      </c>
      <c r="F45" s="980">
        <v>0</v>
      </c>
      <c r="G45" s="980">
        <v>0</v>
      </c>
      <c r="H45" s="980">
        <v>0</v>
      </c>
      <c r="I45" s="980">
        <v>0</v>
      </c>
      <c r="J45" s="980">
        <v>0</v>
      </c>
      <c r="K45" s="980">
        <v>0</v>
      </c>
      <c r="L45" s="980">
        <v>0</v>
      </c>
      <c r="M45" s="980">
        <v>0</v>
      </c>
      <c r="N45" s="980">
        <v>0</v>
      </c>
      <c r="O45" s="980">
        <v>0</v>
      </c>
      <c r="P45" s="980">
        <v>0</v>
      </c>
      <c r="Q45" s="981" t="s">
        <v>473</v>
      </c>
      <c r="R45" s="982" t="s">
        <v>474</v>
      </c>
      <c r="S45" s="8">
        <v>39</v>
      </c>
    </row>
    <row r="46" spans="1:19" ht="20.25">
      <c r="A46" s="979">
        <v>0</v>
      </c>
      <c r="B46" s="980">
        <v>0</v>
      </c>
      <c r="C46" s="980">
        <v>0</v>
      </c>
      <c r="D46" s="980">
        <v>0</v>
      </c>
      <c r="E46" s="980">
        <v>0</v>
      </c>
      <c r="F46" s="980">
        <v>0</v>
      </c>
      <c r="G46" s="980">
        <v>0</v>
      </c>
      <c r="H46" s="980">
        <v>0</v>
      </c>
      <c r="I46" s="980">
        <v>0</v>
      </c>
      <c r="J46" s="980">
        <v>0</v>
      </c>
      <c r="K46" s="980">
        <v>0</v>
      </c>
      <c r="L46" s="980">
        <v>0</v>
      </c>
      <c r="M46" s="980">
        <v>0</v>
      </c>
      <c r="N46" s="980">
        <v>0</v>
      </c>
      <c r="O46" s="980">
        <v>0</v>
      </c>
      <c r="P46" s="980">
        <v>0</v>
      </c>
      <c r="Q46" s="981" t="s">
        <v>475</v>
      </c>
      <c r="R46" s="982" t="s">
        <v>476</v>
      </c>
      <c r="S46" s="8">
        <v>40</v>
      </c>
    </row>
    <row r="47" spans="1:19" ht="20.25">
      <c r="A47" s="979">
        <v>286</v>
      </c>
      <c r="B47" s="980">
        <v>0</v>
      </c>
      <c r="C47" s="980">
        <v>0</v>
      </c>
      <c r="D47" s="980">
        <v>0</v>
      </c>
      <c r="E47" s="980">
        <v>0</v>
      </c>
      <c r="F47" s="980">
        <v>0</v>
      </c>
      <c r="G47" s="980">
        <v>0</v>
      </c>
      <c r="H47" s="980">
        <v>0</v>
      </c>
      <c r="I47" s="980">
        <v>0</v>
      </c>
      <c r="J47" s="980">
        <v>0</v>
      </c>
      <c r="K47" s="980">
        <v>286</v>
      </c>
      <c r="L47" s="980">
        <v>0</v>
      </c>
      <c r="M47" s="980">
        <v>0</v>
      </c>
      <c r="N47" s="980">
        <v>0</v>
      </c>
      <c r="O47" s="980">
        <v>0</v>
      </c>
      <c r="P47" s="980">
        <v>0</v>
      </c>
      <c r="Q47" s="981" t="s">
        <v>477</v>
      </c>
      <c r="R47" s="982" t="s">
        <v>478</v>
      </c>
      <c r="S47" s="8">
        <v>41</v>
      </c>
    </row>
    <row r="48" spans="1:19" ht="20.25">
      <c r="A48" s="979">
        <v>5185</v>
      </c>
      <c r="B48" s="980">
        <v>5185</v>
      </c>
      <c r="C48" s="980">
        <v>0</v>
      </c>
      <c r="D48" s="980">
        <v>0</v>
      </c>
      <c r="E48" s="980">
        <v>0</v>
      </c>
      <c r="F48" s="980">
        <v>0</v>
      </c>
      <c r="G48" s="980">
        <v>0</v>
      </c>
      <c r="H48" s="980">
        <v>0</v>
      </c>
      <c r="I48" s="980">
        <v>0</v>
      </c>
      <c r="J48" s="983">
        <v>0</v>
      </c>
      <c r="K48" s="980">
        <v>0</v>
      </c>
      <c r="L48" s="980">
        <v>0</v>
      </c>
      <c r="M48" s="980">
        <v>0</v>
      </c>
      <c r="N48" s="980">
        <v>0</v>
      </c>
      <c r="O48" s="980">
        <v>0</v>
      </c>
      <c r="P48" s="980">
        <v>0</v>
      </c>
      <c r="Q48" s="981" t="s">
        <v>479</v>
      </c>
      <c r="R48" s="982" t="s">
        <v>480</v>
      </c>
      <c r="S48" s="8">
        <v>42</v>
      </c>
    </row>
    <row r="49" spans="1:19" ht="20.25">
      <c r="A49" s="979">
        <v>0</v>
      </c>
      <c r="B49" s="980">
        <v>0</v>
      </c>
      <c r="C49" s="980">
        <v>0</v>
      </c>
      <c r="D49" s="980">
        <v>0</v>
      </c>
      <c r="E49" s="980">
        <v>0</v>
      </c>
      <c r="F49" s="980">
        <v>0</v>
      </c>
      <c r="G49" s="980">
        <v>0</v>
      </c>
      <c r="H49" s="980">
        <v>0</v>
      </c>
      <c r="I49" s="980">
        <v>0</v>
      </c>
      <c r="J49" s="980">
        <v>0</v>
      </c>
      <c r="K49" s="980">
        <v>0</v>
      </c>
      <c r="L49" s="980">
        <v>0</v>
      </c>
      <c r="M49" s="980">
        <v>0</v>
      </c>
      <c r="N49" s="980">
        <v>0</v>
      </c>
      <c r="O49" s="980">
        <v>0</v>
      </c>
      <c r="P49" s="980">
        <v>0</v>
      </c>
      <c r="Q49" s="981" t="s">
        <v>481</v>
      </c>
      <c r="R49" s="982" t="s">
        <v>482</v>
      </c>
      <c r="S49" s="8">
        <v>43</v>
      </c>
    </row>
    <row r="50" spans="1:19" ht="20.25">
      <c r="A50" s="979">
        <v>4317</v>
      </c>
      <c r="B50" s="980">
        <v>0</v>
      </c>
      <c r="C50" s="980">
        <v>0</v>
      </c>
      <c r="D50" s="980">
        <v>0</v>
      </c>
      <c r="E50" s="980">
        <v>0</v>
      </c>
      <c r="F50" s="980">
        <v>0</v>
      </c>
      <c r="G50" s="980">
        <v>0</v>
      </c>
      <c r="H50" s="980">
        <v>0</v>
      </c>
      <c r="I50" s="980">
        <v>0</v>
      </c>
      <c r="J50" s="980">
        <v>2773</v>
      </c>
      <c r="K50" s="980">
        <v>1544</v>
      </c>
      <c r="L50" s="980">
        <v>0</v>
      </c>
      <c r="M50" s="980">
        <v>0</v>
      </c>
      <c r="N50" s="980">
        <v>0</v>
      </c>
      <c r="O50" s="980">
        <v>0</v>
      </c>
      <c r="P50" s="980">
        <v>0</v>
      </c>
      <c r="Q50" s="981" t="s">
        <v>483</v>
      </c>
      <c r="R50" s="982" t="s">
        <v>484</v>
      </c>
      <c r="S50" s="8">
        <v>44</v>
      </c>
    </row>
    <row r="51" spans="1:19" ht="20.25">
      <c r="A51" s="979">
        <v>0</v>
      </c>
      <c r="B51" s="980">
        <v>0</v>
      </c>
      <c r="C51" s="980">
        <v>0</v>
      </c>
      <c r="D51" s="980">
        <v>0</v>
      </c>
      <c r="E51" s="980">
        <v>0</v>
      </c>
      <c r="F51" s="980">
        <v>0</v>
      </c>
      <c r="G51" s="980">
        <v>0</v>
      </c>
      <c r="H51" s="980">
        <v>0</v>
      </c>
      <c r="I51" s="980">
        <v>0</v>
      </c>
      <c r="J51" s="980">
        <v>0</v>
      </c>
      <c r="K51" s="980">
        <v>0</v>
      </c>
      <c r="L51" s="980">
        <v>0</v>
      </c>
      <c r="M51" s="980">
        <v>0</v>
      </c>
      <c r="N51" s="980">
        <v>0</v>
      </c>
      <c r="O51" s="980">
        <v>0</v>
      </c>
      <c r="P51" s="980">
        <v>0</v>
      </c>
      <c r="Q51" s="981" t="s">
        <v>485</v>
      </c>
      <c r="R51" s="982" t="s">
        <v>486</v>
      </c>
      <c r="S51" s="8">
        <v>45</v>
      </c>
    </row>
    <row r="52" spans="1:19" ht="20.25">
      <c r="A52" s="979">
        <v>1402</v>
      </c>
      <c r="B52" s="980">
        <v>0</v>
      </c>
      <c r="C52" s="980">
        <v>0</v>
      </c>
      <c r="D52" s="980">
        <v>0</v>
      </c>
      <c r="E52" s="980">
        <v>0</v>
      </c>
      <c r="F52" s="980">
        <v>0</v>
      </c>
      <c r="G52" s="980">
        <v>0</v>
      </c>
      <c r="H52" s="980">
        <v>0</v>
      </c>
      <c r="I52" s="980">
        <v>0</v>
      </c>
      <c r="J52" s="980">
        <v>0</v>
      </c>
      <c r="K52" s="980">
        <v>1402</v>
      </c>
      <c r="L52" s="980">
        <v>0</v>
      </c>
      <c r="M52" s="980">
        <v>0</v>
      </c>
      <c r="N52" s="980">
        <v>0</v>
      </c>
      <c r="O52" s="980">
        <v>0</v>
      </c>
      <c r="P52" s="980">
        <v>0</v>
      </c>
      <c r="Q52" s="981" t="s">
        <v>487</v>
      </c>
      <c r="R52" s="982" t="s">
        <v>488</v>
      </c>
      <c r="S52" s="8">
        <v>46</v>
      </c>
    </row>
    <row r="53" spans="1:19" ht="20.25">
      <c r="A53" s="979">
        <v>4246</v>
      </c>
      <c r="B53" s="980">
        <v>4201</v>
      </c>
      <c r="C53" s="980">
        <v>0</v>
      </c>
      <c r="D53" s="980">
        <v>0</v>
      </c>
      <c r="E53" s="980">
        <v>0</v>
      </c>
      <c r="F53" s="980">
        <v>0</v>
      </c>
      <c r="G53" s="980">
        <v>0</v>
      </c>
      <c r="H53" s="980">
        <v>0</v>
      </c>
      <c r="I53" s="980">
        <v>0</v>
      </c>
      <c r="J53" s="980">
        <v>0</v>
      </c>
      <c r="K53" s="980">
        <v>45</v>
      </c>
      <c r="L53" s="980">
        <v>0</v>
      </c>
      <c r="M53" s="980">
        <v>0</v>
      </c>
      <c r="N53" s="980">
        <v>0</v>
      </c>
      <c r="O53" s="980">
        <v>0</v>
      </c>
      <c r="P53" s="980">
        <v>0</v>
      </c>
      <c r="Q53" s="981" t="s">
        <v>489</v>
      </c>
      <c r="R53" s="982" t="s">
        <v>490</v>
      </c>
      <c r="S53" s="8">
        <v>47</v>
      </c>
    </row>
    <row r="54" spans="1:19" ht="20.25">
      <c r="A54" s="979">
        <v>0</v>
      </c>
      <c r="B54" s="980">
        <v>0</v>
      </c>
      <c r="C54" s="980">
        <v>0</v>
      </c>
      <c r="D54" s="980">
        <v>0</v>
      </c>
      <c r="E54" s="980">
        <v>0</v>
      </c>
      <c r="F54" s="980">
        <v>0</v>
      </c>
      <c r="G54" s="980">
        <v>0</v>
      </c>
      <c r="H54" s="980">
        <v>0</v>
      </c>
      <c r="I54" s="980">
        <v>0</v>
      </c>
      <c r="J54" s="980">
        <v>0</v>
      </c>
      <c r="K54" s="980">
        <v>0</v>
      </c>
      <c r="L54" s="980">
        <v>0</v>
      </c>
      <c r="M54" s="980">
        <v>0</v>
      </c>
      <c r="N54" s="980">
        <v>0</v>
      </c>
      <c r="O54" s="980">
        <v>0</v>
      </c>
      <c r="P54" s="980">
        <v>0</v>
      </c>
      <c r="Q54" s="981" t="s">
        <v>491</v>
      </c>
      <c r="R54" s="982" t="s">
        <v>492</v>
      </c>
      <c r="S54" s="8">
        <v>48</v>
      </c>
    </row>
    <row r="55" spans="1:19" ht="20.25">
      <c r="A55" s="979">
        <v>0</v>
      </c>
      <c r="B55" s="980">
        <v>0</v>
      </c>
      <c r="C55" s="980">
        <v>0</v>
      </c>
      <c r="D55" s="980">
        <v>0</v>
      </c>
      <c r="E55" s="980">
        <v>0</v>
      </c>
      <c r="F55" s="980">
        <v>0</v>
      </c>
      <c r="G55" s="980">
        <v>0</v>
      </c>
      <c r="H55" s="980">
        <v>0</v>
      </c>
      <c r="I55" s="980">
        <v>0</v>
      </c>
      <c r="J55" s="980">
        <v>0</v>
      </c>
      <c r="K55" s="980">
        <v>0</v>
      </c>
      <c r="L55" s="980">
        <v>0</v>
      </c>
      <c r="M55" s="980">
        <v>0</v>
      </c>
      <c r="N55" s="980">
        <v>0</v>
      </c>
      <c r="O55" s="980">
        <v>0</v>
      </c>
      <c r="P55" s="980">
        <v>0</v>
      </c>
      <c r="Q55" s="981" t="s">
        <v>493</v>
      </c>
      <c r="R55" s="982" t="s">
        <v>494</v>
      </c>
      <c r="S55" s="8">
        <v>49</v>
      </c>
    </row>
    <row r="56" spans="1:19" ht="20.25">
      <c r="A56" s="979">
        <v>0</v>
      </c>
      <c r="B56" s="980">
        <v>0</v>
      </c>
      <c r="C56" s="980">
        <v>0</v>
      </c>
      <c r="D56" s="980">
        <v>0</v>
      </c>
      <c r="E56" s="980">
        <v>0</v>
      </c>
      <c r="F56" s="980">
        <v>0</v>
      </c>
      <c r="G56" s="980">
        <v>0</v>
      </c>
      <c r="H56" s="980">
        <v>0</v>
      </c>
      <c r="I56" s="980">
        <v>0</v>
      </c>
      <c r="J56" s="980">
        <v>0</v>
      </c>
      <c r="K56" s="980">
        <v>0</v>
      </c>
      <c r="L56" s="980">
        <v>0</v>
      </c>
      <c r="M56" s="980">
        <v>0</v>
      </c>
      <c r="N56" s="980">
        <v>0</v>
      </c>
      <c r="O56" s="980">
        <v>0</v>
      </c>
      <c r="P56" s="980">
        <v>0</v>
      </c>
      <c r="Q56" s="981" t="s">
        <v>495</v>
      </c>
      <c r="R56" s="982" t="s">
        <v>496</v>
      </c>
      <c r="S56" s="8">
        <v>50</v>
      </c>
    </row>
    <row r="57" spans="1:19" ht="20.25">
      <c r="A57" s="979">
        <v>0</v>
      </c>
      <c r="B57" s="980">
        <v>0</v>
      </c>
      <c r="C57" s="980">
        <v>0</v>
      </c>
      <c r="D57" s="980">
        <v>0</v>
      </c>
      <c r="E57" s="980">
        <v>0</v>
      </c>
      <c r="F57" s="980">
        <v>0</v>
      </c>
      <c r="G57" s="980">
        <v>0</v>
      </c>
      <c r="H57" s="980">
        <v>0</v>
      </c>
      <c r="I57" s="980">
        <v>0</v>
      </c>
      <c r="J57" s="980">
        <v>0</v>
      </c>
      <c r="K57" s="980">
        <v>0</v>
      </c>
      <c r="L57" s="980">
        <v>0</v>
      </c>
      <c r="M57" s="980">
        <v>0</v>
      </c>
      <c r="N57" s="980">
        <v>0</v>
      </c>
      <c r="O57" s="980">
        <v>0</v>
      </c>
      <c r="P57" s="980">
        <v>0</v>
      </c>
      <c r="Q57" s="981" t="s">
        <v>497</v>
      </c>
      <c r="R57" s="982" t="s">
        <v>498</v>
      </c>
      <c r="S57" s="8">
        <v>51</v>
      </c>
    </row>
    <row r="58" spans="1:19" ht="20.25">
      <c r="A58" s="979">
        <v>543</v>
      </c>
      <c r="B58" s="980">
        <v>543</v>
      </c>
      <c r="C58" s="980">
        <v>0</v>
      </c>
      <c r="D58" s="980">
        <v>0</v>
      </c>
      <c r="E58" s="980">
        <v>0</v>
      </c>
      <c r="F58" s="980">
        <v>0</v>
      </c>
      <c r="G58" s="980">
        <v>0</v>
      </c>
      <c r="H58" s="980">
        <v>0</v>
      </c>
      <c r="I58" s="980">
        <v>0</v>
      </c>
      <c r="J58" s="980">
        <v>0</v>
      </c>
      <c r="K58" s="980">
        <v>0</v>
      </c>
      <c r="L58" s="980">
        <v>0</v>
      </c>
      <c r="M58" s="980">
        <v>0</v>
      </c>
      <c r="N58" s="983">
        <v>0</v>
      </c>
      <c r="O58" s="980">
        <v>0</v>
      </c>
      <c r="P58" s="980">
        <v>0</v>
      </c>
      <c r="Q58" s="981" t="s">
        <v>499</v>
      </c>
      <c r="R58" s="982" t="s">
        <v>500</v>
      </c>
      <c r="S58" s="8">
        <v>52</v>
      </c>
    </row>
    <row r="59" spans="1:19" ht="20.25">
      <c r="A59" s="979">
        <v>0</v>
      </c>
      <c r="B59" s="980">
        <v>0</v>
      </c>
      <c r="C59" s="980">
        <v>0</v>
      </c>
      <c r="D59" s="980">
        <v>0</v>
      </c>
      <c r="E59" s="980">
        <v>0</v>
      </c>
      <c r="F59" s="980">
        <v>0</v>
      </c>
      <c r="G59" s="980">
        <v>0</v>
      </c>
      <c r="H59" s="980">
        <v>0</v>
      </c>
      <c r="I59" s="980">
        <v>0</v>
      </c>
      <c r="J59" s="980">
        <v>0</v>
      </c>
      <c r="K59" s="980">
        <v>0</v>
      </c>
      <c r="L59" s="980">
        <v>0</v>
      </c>
      <c r="M59" s="980">
        <v>0</v>
      </c>
      <c r="N59" s="980">
        <v>0</v>
      </c>
      <c r="O59" s="980">
        <v>0</v>
      </c>
      <c r="P59" s="980">
        <v>0</v>
      </c>
      <c r="Q59" s="981" t="s">
        <v>501</v>
      </c>
      <c r="R59" s="982" t="s">
        <v>502</v>
      </c>
      <c r="S59" s="8">
        <v>53</v>
      </c>
    </row>
    <row r="60" spans="1:19" ht="20.25">
      <c r="A60" s="979">
        <v>0</v>
      </c>
      <c r="B60" s="980">
        <v>0</v>
      </c>
      <c r="C60" s="980">
        <v>0</v>
      </c>
      <c r="D60" s="980">
        <v>0</v>
      </c>
      <c r="E60" s="980">
        <v>0</v>
      </c>
      <c r="F60" s="980">
        <v>0</v>
      </c>
      <c r="G60" s="980">
        <v>0</v>
      </c>
      <c r="H60" s="980">
        <v>0</v>
      </c>
      <c r="I60" s="980">
        <v>0</v>
      </c>
      <c r="J60" s="980">
        <v>0</v>
      </c>
      <c r="K60" s="980">
        <v>0</v>
      </c>
      <c r="L60" s="980">
        <v>0</v>
      </c>
      <c r="M60" s="980">
        <v>0</v>
      </c>
      <c r="N60" s="980">
        <v>0</v>
      </c>
      <c r="O60" s="980">
        <v>0</v>
      </c>
      <c r="P60" s="980">
        <v>0</v>
      </c>
      <c r="Q60" s="981" t="s">
        <v>503</v>
      </c>
      <c r="R60" s="982" t="s">
        <v>504</v>
      </c>
      <c r="S60" s="8">
        <v>54</v>
      </c>
    </row>
    <row r="61" spans="1:19" ht="20.25">
      <c r="A61" s="979">
        <v>0</v>
      </c>
      <c r="B61" s="980">
        <v>0</v>
      </c>
      <c r="C61" s="980">
        <v>0</v>
      </c>
      <c r="D61" s="980">
        <v>0</v>
      </c>
      <c r="E61" s="980">
        <v>0</v>
      </c>
      <c r="F61" s="980">
        <v>0</v>
      </c>
      <c r="G61" s="980">
        <v>0</v>
      </c>
      <c r="H61" s="980">
        <v>0</v>
      </c>
      <c r="I61" s="980">
        <v>0</v>
      </c>
      <c r="J61" s="980">
        <v>0</v>
      </c>
      <c r="K61" s="980">
        <v>0</v>
      </c>
      <c r="L61" s="980">
        <v>0</v>
      </c>
      <c r="M61" s="980">
        <v>0</v>
      </c>
      <c r="N61" s="983">
        <v>0</v>
      </c>
      <c r="O61" s="980">
        <v>0</v>
      </c>
      <c r="P61" s="980">
        <v>0</v>
      </c>
      <c r="Q61" s="981" t="s">
        <v>505</v>
      </c>
      <c r="R61" s="982" t="s">
        <v>506</v>
      </c>
      <c r="S61" s="8">
        <v>55</v>
      </c>
    </row>
    <row r="62" spans="1:19" ht="20.25">
      <c r="A62" s="979">
        <v>0</v>
      </c>
      <c r="B62" s="980">
        <v>0</v>
      </c>
      <c r="C62" s="980">
        <v>0</v>
      </c>
      <c r="D62" s="980">
        <v>0</v>
      </c>
      <c r="E62" s="980">
        <v>0</v>
      </c>
      <c r="F62" s="980">
        <v>0</v>
      </c>
      <c r="G62" s="980">
        <v>0</v>
      </c>
      <c r="H62" s="980">
        <v>0</v>
      </c>
      <c r="I62" s="980">
        <v>0</v>
      </c>
      <c r="J62" s="980">
        <v>0</v>
      </c>
      <c r="K62" s="980">
        <v>0</v>
      </c>
      <c r="L62" s="980">
        <v>0</v>
      </c>
      <c r="M62" s="980">
        <v>0</v>
      </c>
      <c r="N62" s="983">
        <v>0</v>
      </c>
      <c r="O62" s="980">
        <v>0</v>
      </c>
      <c r="P62" s="980">
        <v>0</v>
      </c>
      <c r="Q62" s="981" t="s">
        <v>507</v>
      </c>
      <c r="R62" s="982" t="s">
        <v>508</v>
      </c>
      <c r="S62" s="8">
        <v>56</v>
      </c>
    </row>
    <row r="63" spans="1:19" ht="20.25">
      <c r="A63" s="979">
        <v>0</v>
      </c>
      <c r="B63" s="980">
        <v>0</v>
      </c>
      <c r="C63" s="980">
        <v>0</v>
      </c>
      <c r="D63" s="980">
        <v>0</v>
      </c>
      <c r="E63" s="980">
        <v>0</v>
      </c>
      <c r="F63" s="980">
        <v>0</v>
      </c>
      <c r="G63" s="980">
        <v>0</v>
      </c>
      <c r="H63" s="980">
        <v>0</v>
      </c>
      <c r="I63" s="980">
        <v>0</v>
      </c>
      <c r="J63" s="980">
        <v>0</v>
      </c>
      <c r="K63" s="980">
        <v>0</v>
      </c>
      <c r="L63" s="980">
        <v>0</v>
      </c>
      <c r="M63" s="980">
        <v>0</v>
      </c>
      <c r="N63" s="983">
        <v>0</v>
      </c>
      <c r="O63" s="980">
        <v>0</v>
      </c>
      <c r="P63" s="980">
        <v>0</v>
      </c>
      <c r="Q63" s="981" t="s">
        <v>509</v>
      </c>
      <c r="R63" s="982" t="s">
        <v>510</v>
      </c>
      <c r="S63" s="8">
        <v>57</v>
      </c>
    </row>
    <row r="64" spans="1:19" ht="20.25">
      <c r="A64" s="979">
        <v>60760</v>
      </c>
      <c r="B64" s="980">
        <v>3771</v>
      </c>
      <c r="C64" s="980">
        <v>0</v>
      </c>
      <c r="D64" s="980">
        <v>0</v>
      </c>
      <c r="E64" s="980">
        <v>0</v>
      </c>
      <c r="F64" s="980">
        <v>0</v>
      </c>
      <c r="G64" s="980">
        <v>0</v>
      </c>
      <c r="H64" s="980">
        <v>0</v>
      </c>
      <c r="I64" s="980">
        <v>0</v>
      </c>
      <c r="J64" s="980">
        <v>0</v>
      </c>
      <c r="K64" s="980">
        <v>0</v>
      </c>
      <c r="L64" s="980">
        <v>0</v>
      </c>
      <c r="M64" s="980">
        <v>56989</v>
      </c>
      <c r="N64" s="983">
        <v>0</v>
      </c>
      <c r="O64" s="980">
        <v>0</v>
      </c>
      <c r="P64" s="980">
        <v>0</v>
      </c>
      <c r="Q64" s="981" t="s">
        <v>511</v>
      </c>
      <c r="R64" s="982" t="s">
        <v>512</v>
      </c>
      <c r="S64" s="8">
        <v>58</v>
      </c>
    </row>
    <row r="65" spans="1:19" ht="20.25">
      <c r="A65" s="979">
        <v>0</v>
      </c>
      <c r="B65" s="980">
        <v>0</v>
      </c>
      <c r="C65" s="980">
        <v>0</v>
      </c>
      <c r="D65" s="980">
        <v>0</v>
      </c>
      <c r="E65" s="980">
        <v>0</v>
      </c>
      <c r="F65" s="980">
        <v>0</v>
      </c>
      <c r="G65" s="980">
        <v>0</v>
      </c>
      <c r="H65" s="980">
        <v>0</v>
      </c>
      <c r="I65" s="980">
        <v>0</v>
      </c>
      <c r="J65" s="980">
        <v>0</v>
      </c>
      <c r="K65" s="980">
        <v>0</v>
      </c>
      <c r="L65" s="980">
        <v>0</v>
      </c>
      <c r="M65" s="980">
        <v>0</v>
      </c>
      <c r="N65" s="983">
        <v>0</v>
      </c>
      <c r="O65" s="980">
        <v>0</v>
      </c>
      <c r="P65" s="980">
        <v>0</v>
      </c>
      <c r="Q65" s="981" t="s">
        <v>513</v>
      </c>
      <c r="R65" s="982" t="s">
        <v>514</v>
      </c>
      <c r="S65" s="8">
        <v>59</v>
      </c>
    </row>
    <row r="66" spans="1:19" ht="20.25">
      <c r="A66" s="979">
        <v>0</v>
      </c>
      <c r="B66" s="980">
        <v>0</v>
      </c>
      <c r="C66" s="980">
        <v>0</v>
      </c>
      <c r="D66" s="980">
        <v>0</v>
      </c>
      <c r="E66" s="980">
        <v>0</v>
      </c>
      <c r="F66" s="980">
        <v>0</v>
      </c>
      <c r="G66" s="980">
        <v>0</v>
      </c>
      <c r="H66" s="980">
        <v>0</v>
      </c>
      <c r="I66" s="980">
        <v>0</v>
      </c>
      <c r="J66" s="980">
        <v>0</v>
      </c>
      <c r="K66" s="980">
        <v>0</v>
      </c>
      <c r="L66" s="980">
        <v>0</v>
      </c>
      <c r="M66" s="980">
        <v>0</v>
      </c>
      <c r="N66" s="983">
        <v>0</v>
      </c>
      <c r="O66" s="980">
        <v>0</v>
      </c>
      <c r="P66" s="980">
        <v>0</v>
      </c>
      <c r="Q66" s="981" t="s">
        <v>515</v>
      </c>
      <c r="R66" s="982" t="s">
        <v>516</v>
      </c>
      <c r="S66" s="8">
        <v>60</v>
      </c>
    </row>
    <row r="67" spans="1:19" ht="20.25">
      <c r="A67" s="979">
        <v>0</v>
      </c>
      <c r="B67" s="980">
        <v>0</v>
      </c>
      <c r="C67" s="980">
        <v>0</v>
      </c>
      <c r="D67" s="980">
        <v>0</v>
      </c>
      <c r="E67" s="980">
        <v>0</v>
      </c>
      <c r="F67" s="980">
        <v>0</v>
      </c>
      <c r="G67" s="980">
        <v>0</v>
      </c>
      <c r="H67" s="980">
        <v>0</v>
      </c>
      <c r="I67" s="980">
        <v>0</v>
      </c>
      <c r="J67" s="980">
        <v>0</v>
      </c>
      <c r="K67" s="980">
        <v>0</v>
      </c>
      <c r="L67" s="980">
        <v>0</v>
      </c>
      <c r="M67" s="980">
        <v>0</v>
      </c>
      <c r="N67" s="983">
        <v>0</v>
      </c>
      <c r="O67" s="980">
        <v>0</v>
      </c>
      <c r="P67" s="980">
        <v>0</v>
      </c>
      <c r="Q67" s="981" t="s">
        <v>517</v>
      </c>
      <c r="R67" s="982" t="s">
        <v>518</v>
      </c>
      <c r="S67" s="8">
        <v>61</v>
      </c>
    </row>
    <row r="68" spans="1:19" ht="20.25">
      <c r="A68" s="979">
        <v>0</v>
      </c>
      <c r="B68" s="980">
        <v>0</v>
      </c>
      <c r="C68" s="980">
        <v>0</v>
      </c>
      <c r="D68" s="980">
        <v>0</v>
      </c>
      <c r="E68" s="980">
        <v>0</v>
      </c>
      <c r="F68" s="980">
        <v>0</v>
      </c>
      <c r="G68" s="980">
        <v>0</v>
      </c>
      <c r="H68" s="980">
        <v>0</v>
      </c>
      <c r="I68" s="980">
        <v>0</v>
      </c>
      <c r="J68" s="980">
        <v>0</v>
      </c>
      <c r="K68" s="980">
        <v>0</v>
      </c>
      <c r="L68" s="980">
        <v>0</v>
      </c>
      <c r="M68" s="980">
        <v>0</v>
      </c>
      <c r="N68" s="983">
        <v>0</v>
      </c>
      <c r="O68" s="980">
        <v>0</v>
      </c>
      <c r="P68" s="984">
        <v>0</v>
      </c>
      <c r="Q68" s="981" t="s">
        <v>519</v>
      </c>
      <c r="R68" s="982" t="s">
        <v>520</v>
      </c>
      <c r="S68" s="8">
        <v>62</v>
      </c>
    </row>
    <row r="69" spans="1:19" ht="20.25">
      <c r="A69" s="979">
        <v>0</v>
      </c>
      <c r="B69" s="980">
        <v>0</v>
      </c>
      <c r="C69" s="980">
        <v>0</v>
      </c>
      <c r="D69" s="980">
        <v>0</v>
      </c>
      <c r="E69" s="980">
        <v>0</v>
      </c>
      <c r="F69" s="980">
        <v>0</v>
      </c>
      <c r="G69" s="980">
        <v>0</v>
      </c>
      <c r="H69" s="980">
        <v>0</v>
      </c>
      <c r="I69" s="980">
        <v>0</v>
      </c>
      <c r="J69" s="980">
        <v>0</v>
      </c>
      <c r="K69" s="980">
        <v>0</v>
      </c>
      <c r="L69" s="980">
        <v>0</v>
      </c>
      <c r="M69" s="980">
        <v>0</v>
      </c>
      <c r="N69" s="983">
        <v>0</v>
      </c>
      <c r="O69" s="980">
        <v>0</v>
      </c>
      <c r="P69" s="984">
        <v>0</v>
      </c>
      <c r="Q69" s="981" t="s">
        <v>521</v>
      </c>
      <c r="R69" s="982" t="s">
        <v>522</v>
      </c>
      <c r="S69" s="8">
        <v>63</v>
      </c>
    </row>
    <row r="70" spans="1:19" ht="20.25">
      <c r="A70" s="979">
        <v>7034</v>
      </c>
      <c r="B70" s="980">
        <v>6978</v>
      </c>
      <c r="C70" s="980">
        <v>0</v>
      </c>
      <c r="D70" s="980">
        <v>0</v>
      </c>
      <c r="E70" s="980">
        <v>0</v>
      </c>
      <c r="F70" s="980">
        <v>0</v>
      </c>
      <c r="G70" s="980">
        <v>0</v>
      </c>
      <c r="H70" s="980">
        <v>0</v>
      </c>
      <c r="I70" s="980">
        <v>0</v>
      </c>
      <c r="J70" s="980">
        <v>0</v>
      </c>
      <c r="K70" s="980">
        <v>56</v>
      </c>
      <c r="L70" s="980">
        <v>0</v>
      </c>
      <c r="M70" s="980">
        <v>0</v>
      </c>
      <c r="N70" s="983">
        <v>0</v>
      </c>
      <c r="O70" s="980">
        <v>0</v>
      </c>
      <c r="P70" s="984">
        <v>0</v>
      </c>
      <c r="Q70" s="981" t="s">
        <v>523</v>
      </c>
      <c r="R70" s="982" t="s">
        <v>524</v>
      </c>
      <c r="S70" s="8">
        <v>64</v>
      </c>
    </row>
    <row r="71" spans="1:19" ht="20.25">
      <c r="A71" s="979">
        <v>0</v>
      </c>
      <c r="B71" s="980">
        <v>0</v>
      </c>
      <c r="C71" s="980">
        <v>0</v>
      </c>
      <c r="D71" s="980">
        <v>0</v>
      </c>
      <c r="E71" s="980">
        <v>0</v>
      </c>
      <c r="F71" s="980">
        <v>0</v>
      </c>
      <c r="G71" s="980">
        <v>0</v>
      </c>
      <c r="H71" s="980">
        <v>0</v>
      </c>
      <c r="I71" s="980">
        <v>0</v>
      </c>
      <c r="J71" s="980">
        <v>0</v>
      </c>
      <c r="K71" s="980">
        <v>0</v>
      </c>
      <c r="L71" s="980">
        <v>0</v>
      </c>
      <c r="M71" s="980">
        <v>0</v>
      </c>
      <c r="N71" s="983">
        <v>0</v>
      </c>
      <c r="O71" s="980">
        <v>0</v>
      </c>
      <c r="P71" s="984">
        <v>0</v>
      </c>
      <c r="Q71" s="981" t="s">
        <v>525</v>
      </c>
      <c r="R71" s="982" t="s">
        <v>526</v>
      </c>
      <c r="S71" s="8">
        <v>65</v>
      </c>
    </row>
    <row r="72" spans="1:19" ht="20.25">
      <c r="A72" s="979">
        <v>0</v>
      </c>
      <c r="B72" s="980">
        <v>0</v>
      </c>
      <c r="C72" s="980">
        <v>0</v>
      </c>
      <c r="D72" s="980">
        <v>0</v>
      </c>
      <c r="E72" s="980">
        <v>0</v>
      </c>
      <c r="F72" s="980">
        <v>0</v>
      </c>
      <c r="G72" s="980">
        <v>0</v>
      </c>
      <c r="H72" s="980">
        <v>0</v>
      </c>
      <c r="I72" s="980">
        <v>0</v>
      </c>
      <c r="J72" s="980">
        <v>0</v>
      </c>
      <c r="K72" s="980">
        <v>0</v>
      </c>
      <c r="L72" s="980">
        <v>0</v>
      </c>
      <c r="M72" s="980">
        <v>0</v>
      </c>
      <c r="N72" s="983">
        <v>0</v>
      </c>
      <c r="O72" s="980">
        <v>0</v>
      </c>
      <c r="P72" s="984">
        <v>0</v>
      </c>
      <c r="Q72" s="981" t="s">
        <v>527</v>
      </c>
      <c r="R72" s="982" t="s">
        <v>528</v>
      </c>
      <c r="S72" s="8">
        <v>66</v>
      </c>
    </row>
    <row r="73" spans="1:19" ht="20.25">
      <c r="A73" s="979">
        <v>0</v>
      </c>
      <c r="B73" s="980">
        <v>0</v>
      </c>
      <c r="C73" s="980">
        <v>0</v>
      </c>
      <c r="D73" s="980">
        <v>0</v>
      </c>
      <c r="E73" s="980">
        <v>0</v>
      </c>
      <c r="F73" s="980">
        <v>0</v>
      </c>
      <c r="G73" s="980">
        <v>0</v>
      </c>
      <c r="H73" s="980">
        <v>0</v>
      </c>
      <c r="I73" s="980">
        <v>0</v>
      </c>
      <c r="J73" s="980">
        <v>0</v>
      </c>
      <c r="K73" s="980">
        <v>0</v>
      </c>
      <c r="L73" s="980">
        <v>0</v>
      </c>
      <c r="M73" s="980">
        <v>0</v>
      </c>
      <c r="N73" s="983">
        <v>0</v>
      </c>
      <c r="O73" s="980">
        <v>0</v>
      </c>
      <c r="P73" s="984">
        <v>0</v>
      </c>
      <c r="Q73" s="981" t="s">
        <v>143</v>
      </c>
      <c r="R73" s="982" t="s">
        <v>529</v>
      </c>
      <c r="S73" s="8">
        <v>67</v>
      </c>
    </row>
    <row r="74" spans="1:19" ht="20.25">
      <c r="A74" s="979">
        <v>0</v>
      </c>
      <c r="B74" s="980">
        <v>0</v>
      </c>
      <c r="C74" s="980">
        <v>0</v>
      </c>
      <c r="D74" s="980">
        <v>0</v>
      </c>
      <c r="E74" s="980">
        <v>0</v>
      </c>
      <c r="F74" s="980">
        <v>0</v>
      </c>
      <c r="G74" s="980">
        <v>0</v>
      </c>
      <c r="H74" s="980">
        <v>0</v>
      </c>
      <c r="I74" s="980">
        <v>0</v>
      </c>
      <c r="J74" s="980">
        <v>0</v>
      </c>
      <c r="K74" s="980">
        <v>0</v>
      </c>
      <c r="L74" s="980">
        <v>0</v>
      </c>
      <c r="M74" s="980">
        <v>0</v>
      </c>
      <c r="N74" s="983">
        <v>0</v>
      </c>
      <c r="O74" s="980">
        <v>0</v>
      </c>
      <c r="P74" s="984">
        <v>0</v>
      </c>
      <c r="Q74" s="981" t="s">
        <v>116</v>
      </c>
      <c r="R74" s="982" t="s">
        <v>530</v>
      </c>
      <c r="S74" s="8">
        <v>68</v>
      </c>
    </row>
    <row r="75" spans="1:23" ht="20.25">
      <c r="A75" s="979">
        <v>611</v>
      </c>
      <c r="B75" s="980">
        <v>0</v>
      </c>
      <c r="C75" s="980">
        <v>0</v>
      </c>
      <c r="D75" s="980">
        <v>0</v>
      </c>
      <c r="E75" s="980">
        <v>0</v>
      </c>
      <c r="F75" s="980">
        <v>0</v>
      </c>
      <c r="G75" s="980">
        <v>0</v>
      </c>
      <c r="H75" s="980">
        <v>0</v>
      </c>
      <c r="I75" s="980">
        <v>0</v>
      </c>
      <c r="J75" s="980">
        <v>0</v>
      </c>
      <c r="K75" s="980">
        <v>611</v>
      </c>
      <c r="L75" s="980">
        <v>0</v>
      </c>
      <c r="M75" s="980">
        <v>0</v>
      </c>
      <c r="N75" s="983">
        <v>0</v>
      </c>
      <c r="O75" s="980">
        <v>0</v>
      </c>
      <c r="P75" s="984">
        <v>0</v>
      </c>
      <c r="Q75" s="981" t="s">
        <v>531</v>
      </c>
      <c r="R75" s="982" t="s">
        <v>532</v>
      </c>
      <c r="S75" s="8">
        <v>69</v>
      </c>
      <c r="W75" s="560"/>
    </row>
    <row r="76" spans="1:19" ht="20.25">
      <c r="A76" s="979">
        <v>0</v>
      </c>
      <c r="B76" s="980">
        <v>0</v>
      </c>
      <c r="C76" s="980">
        <v>0</v>
      </c>
      <c r="D76" s="980">
        <v>0</v>
      </c>
      <c r="E76" s="980">
        <v>0</v>
      </c>
      <c r="F76" s="980">
        <v>0</v>
      </c>
      <c r="G76" s="980">
        <v>0</v>
      </c>
      <c r="H76" s="980">
        <v>0</v>
      </c>
      <c r="I76" s="980">
        <v>0</v>
      </c>
      <c r="J76" s="980">
        <v>0</v>
      </c>
      <c r="K76" s="980">
        <v>0</v>
      </c>
      <c r="L76" s="980">
        <v>0</v>
      </c>
      <c r="M76" s="980">
        <v>0</v>
      </c>
      <c r="N76" s="983">
        <v>0</v>
      </c>
      <c r="O76" s="980">
        <v>0</v>
      </c>
      <c r="P76" s="984">
        <v>0</v>
      </c>
      <c r="Q76" s="981" t="s">
        <v>533</v>
      </c>
      <c r="R76" s="982" t="s">
        <v>534</v>
      </c>
      <c r="S76" s="8">
        <v>70</v>
      </c>
    </row>
    <row r="77" spans="1:19" ht="20.25">
      <c r="A77" s="979">
        <v>39661</v>
      </c>
      <c r="B77" s="984">
        <v>0</v>
      </c>
      <c r="C77" s="984">
        <v>0</v>
      </c>
      <c r="D77" s="984">
        <v>0</v>
      </c>
      <c r="E77" s="984">
        <v>0</v>
      </c>
      <c r="F77" s="984">
        <v>0</v>
      </c>
      <c r="G77" s="984">
        <v>0</v>
      </c>
      <c r="H77" s="984">
        <v>0</v>
      </c>
      <c r="I77" s="984">
        <v>0</v>
      </c>
      <c r="J77" s="984">
        <v>0</v>
      </c>
      <c r="K77" s="984">
        <v>0</v>
      </c>
      <c r="L77" s="984">
        <v>0</v>
      </c>
      <c r="M77" s="984">
        <v>39661</v>
      </c>
      <c r="N77" s="984">
        <v>0</v>
      </c>
      <c r="O77" s="984">
        <v>0</v>
      </c>
      <c r="P77" s="984"/>
      <c r="Q77" s="981" t="s">
        <v>535</v>
      </c>
      <c r="R77" s="982" t="s">
        <v>536</v>
      </c>
      <c r="S77" s="8">
        <v>71</v>
      </c>
    </row>
    <row r="78" spans="1:19" ht="20.25">
      <c r="A78" s="979">
        <v>0</v>
      </c>
      <c r="B78" s="984">
        <v>0</v>
      </c>
      <c r="C78" s="984">
        <v>0</v>
      </c>
      <c r="D78" s="984">
        <v>0</v>
      </c>
      <c r="E78" s="984">
        <v>0</v>
      </c>
      <c r="F78" s="984">
        <v>0</v>
      </c>
      <c r="G78" s="984">
        <v>0</v>
      </c>
      <c r="H78" s="984">
        <v>0</v>
      </c>
      <c r="I78" s="984">
        <v>0</v>
      </c>
      <c r="J78" s="984">
        <v>0</v>
      </c>
      <c r="K78" s="984">
        <v>0</v>
      </c>
      <c r="L78" s="984">
        <v>0</v>
      </c>
      <c r="M78" s="984">
        <v>0</v>
      </c>
      <c r="N78" s="984">
        <v>0</v>
      </c>
      <c r="O78" s="984">
        <v>0</v>
      </c>
      <c r="P78" s="984">
        <v>0</v>
      </c>
      <c r="Q78" s="981" t="s">
        <v>537</v>
      </c>
      <c r="R78" s="982" t="s">
        <v>538</v>
      </c>
      <c r="S78" s="8">
        <v>72</v>
      </c>
    </row>
    <row r="79" spans="1:19" ht="21" thickBot="1">
      <c r="A79" s="985">
        <v>630</v>
      </c>
      <c r="B79" s="986">
        <v>630</v>
      </c>
      <c r="C79" s="986">
        <v>0</v>
      </c>
      <c r="D79" s="986">
        <v>0</v>
      </c>
      <c r="E79" s="986">
        <v>0</v>
      </c>
      <c r="F79" s="986">
        <v>0</v>
      </c>
      <c r="G79" s="986">
        <v>0</v>
      </c>
      <c r="H79" s="986">
        <v>0</v>
      </c>
      <c r="I79" s="986">
        <v>0</v>
      </c>
      <c r="J79" s="986">
        <v>0</v>
      </c>
      <c r="K79" s="986">
        <v>0</v>
      </c>
      <c r="L79" s="986">
        <v>0</v>
      </c>
      <c r="M79" s="986">
        <v>0</v>
      </c>
      <c r="N79" s="986">
        <v>0</v>
      </c>
      <c r="O79" s="986">
        <v>0</v>
      </c>
      <c r="P79" s="986">
        <v>0</v>
      </c>
      <c r="Q79" s="987" t="s">
        <v>78</v>
      </c>
      <c r="R79" s="988" t="s">
        <v>79</v>
      </c>
      <c r="S79" s="8">
        <v>73</v>
      </c>
    </row>
    <row r="80" spans="1:19" s="995" customFormat="1" ht="27" thickBot="1" thickTop="1">
      <c r="A80" s="989">
        <v>683669</v>
      </c>
      <c r="B80" s="990">
        <v>374621</v>
      </c>
      <c r="C80" s="990">
        <v>18085</v>
      </c>
      <c r="D80" s="990">
        <v>8725</v>
      </c>
      <c r="E80" s="990">
        <v>0</v>
      </c>
      <c r="F80" s="990">
        <v>0</v>
      </c>
      <c r="G80" s="990">
        <v>0</v>
      </c>
      <c r="H80" s="990">
        <v>4113</v>
      </c>
      <c r="I80" s="990">
        <v>6348</v>
      </c>
      <c r="J80" s="990">
        <v>6880</v>
      </c>
      <c r="K80" s="990">
        <v>51200</v>
      </c>
      <c r="L80" s="990">
        <v>0</v>
      </c>
      <c r="M80" s="991">
        <v>202349</v>
      </c>
      <c r="N80" s="990">
        <v>11348</v>
      </c>
      <c r="O80" s="991">
        <v>0</v>
      </c>
      <c r="P80" s="990">
        <v>0</v>
      </c>
      <c r="Q80" s="992" t="s">
        <v>25</v>
      </c>
      <c r="R80" s="993" t="s">
        <v>17</v>
      </c>
      <c r="S80" s="994"/>
    </row>
    <row r="81" ht="13.5" thickTop="1"/>
    <row r="82" spans="1:2" ht="12.75">
      <c r="A82" s="996"/>
      <c r="B82" s="995"/>
    </row>
  </sheetData>
  <sheetProtection/>
  <printOptions/>
  <pageMargins left="0.2362204724409449" right="0.2362204724409449" top="0.984251968503937" bottom="0.984251968503937" header="0.5118110236220472" footer="0.5118110236220472"/>
  <pageSetup fitToWidth="2" horizontalDpi="300" verticalDpi="300" orientation="portrait" paperSize="9" scale="4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="80" zoomScaleNormal="80" zoomScaleSheetLayoutView="82" zoomScalePageLayoutView="39" workbookViewId="0" topLeftCell="A67">
      <selection activeCell="A80" sqref="A80"/>
    </sheetView>
  </sheetViews>
  <sheetFormatPr defaultColWidth="9.140625" defaultRowHeight="12.75"/>
  <cols>
    <col min="1" max="1" width="17.8515625" style="0" customWidth="1"/>
    <col min="2" max="2" width="13.8515625" style="0" customWidth="1"/>
    <col min="3" max="3" width="11.57421875" style="0" customWidth="1"/>
    <col min="4" max="4" width="13.140625" style="0" customWidth="1"/>
    <col min="5" max="5" width="16.57421875" style="0" customWidth="1"/>
    <col min="6" max="6" width="13.57421875" style="0" customWidth="1"/>
    <col min="7" max="7" width="16.7109375" style="0" customWidth="1"/>
    <col min="8" max="8" width="14.140625" style="0" customWidth="1"/>
    <col min="9" max="10" width="19.28125" style="0" customWidth="1"/>
    <col min="11" max="11" width="19.7109375" style="0" customWidth="1"/>
    <col min="12" max="12" width="15.421875" style="0" customWidth="1"/>
    <col min="13" max="13" width="21.00390625" style="0" customWidth="1"/>
    <col min="14" max="14" width="9.00390625" style="0" customWidth="1"/>
  </cols>
  <sheetData>
    <row r="1" spans="1:14" ht="55.5" customHeight="1">
      <c r="A1" s="1198"/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</row>
    <row r="2" spans="1:15" ht="39.75" customHeight="1">
      <c r="A2" s="1261" t="s">
        <v>728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199"/>
    </row>
    <row r="3" spans="1:15" ht="27" thickBot="1">
      <c r="A3" s="1200" t="s">
        <v>729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959"/>
      <c r="N3" s="1201"/>
      <c r="O3" s="1199"/>
    </row>
    <row r="4" spans="1:15" s="1211" customFormat="1" ht="21.75" thickBot="1" thickTop="1">
      <c r="A4" s="1202" t="s">
        <v>730</v>
      </c>
      <c r="B4" s="1203" t="s">
        <v>61</v>
      </c>
      <c r="C4" s="1204"/>
      <c r="D4" s="1205" t="s">
        <v>52</v>
      </c>
      <c r="E4" s="1206" t="s">
        <v>50</v>
      </c>
      <c r="F4" s="1206" t="s">
        <v>731</v>
      </c>
      <c r="G4" s="1206" t="s">
        <v>117</v>
      </c>
      <c r="H4" s="1206" t="s">
        <v>732</v>
      </c>
      <c r="I4" s="1206" t="s">
        <v>733</v>
      </c>
      <c r="J4" s="1206" t="s">
        <v>734</v>
      </c>
      <c r="K4" s="1206" t="s">
        <v>735</v>
      </c>
      <c r="L4" s="1207"/>
      <c r="M4" s="1208"/>
      <c r="N4" s="1209" t="s">
        <v>388</v>
      </c>
      <c r="O4" s="1210"/>
    </row>
    <row r="5" spans="1:15" s="1211" customFormat="1" ht="21" thickTop="1">
      <c r="A5" s="1212" t="s">
        <v>53</v>
      </c>
      <c r="B5" s="1213" t="s">
        <v>18</v>
      </c>
      <c r="C5" s="1214" t="s">
        <v>736</v>
      </c>
      <c r="D5" s="1214" t="s">
        <v>737</v>
      </c>
      <c r="E5" s="1214" t="s">
        <v>54</v>
      </c>
      <c r="F5" s="1214"/>
      <c r="G5" s="1214" t="s">
        <v>37</v>
      </c>
      <c r="H5" s="1214"/>
      <c r="I5" s="1214"/>
      <c r="J5" s="1214"/>
      <c r="K5" s="1214" t="s">
        <v>4</v>
      </c>
      <c r="L5" s="1215" t="s">
        <v>88</v>
      </c>
      <c r="M5" s="1216" t="s">
        <v>395</v>
      </c>
      <c r="N5" s="1217" t="s">
        <v>83</v>
      </c>
      <c r="O5" s="1210"/>
    </row>
    <row r="6" spans="1:15" s="1211" customFormat="1" ht="20.25">
      <c r="A6" s="1212" t="s">
        <v>25</v>
      </c>
      <c r="B6" s="1213" t="s">
        <v>118</v>
      </c>
      <c r="C6" s="1214" t="s">
        <v>738</v>
      </c>
      <c r="D6" s="1214" t="s">
        <v>739</v>
      </c>
      <c r="E6" s="1214" t="s">
        <v>740</v>
      </c>
      <c r="F6" s="1218" t="s">
        <v>64</v>
      </c>
      <c r="G6" s="1219" t="s">
        <v>120</v>
      </c>
      <c r="H6" s="1214" t="s">
        <v>741</v>
      </c>
      <c r="I6" s="1214" t="s">
        <v>66</v>
      </c>
      <c r="J6" s="1220" t="s">
        <v>742</v>
      </c>
      <c r="K6" s="1214" t="s">
        <v>743</v>
      </c>
      <c r="L6" s="1221"/>
      <c r="M6" s="1216"/>
      <c r="N6" s="1222"/>
      <c r="O6" s="1210"/>
    </row>
    <row r="7" spans="1:15" s="1211" customFormat="1" ht="21" thickBot="1">
      <c r="A7" s="1223" t="s">
        <v>744</v>
      </c>
      <c r="B7" s="1224" t="s">
        <v>61</v>
      </c>
      <c r="C7" s="1225" t="s">
        <v>115</v>
      </c>
      <c r="D7" s="1225" t="s">
        <v>115</v>
      </c>
      <c r="E7" s="1225" t="s">
        <v>62</v>
      </c>
      <c r="F7" s="1225"/>
      <c r="G7" s="1226" t="s">
        <v>397</v>
      </c>
      <c r="H7" s="1225"/>
      <c r="I7" s="1225"/>
      <c r="J7" s="1225"/>
      <c r="K7" s="1225"/>
      <c r="L7" s="1227"/>
      <c r="M7" s="1228"/>
      <c r="N7" s="1229"/>
      <c r="O7" s="1210"/>
    </row>
    <row r="8" spans="1:15" ht="21.75" thickBot="1" thickTop="1">
      <c r="A8" s="1230">
        <v>0</v>
      </c>
      <c r="B8" s="1231">
        <v>0</v>
      </c>
      <c r="C8" s="1231">
        <v>0</v>
      </c>
      <c r="D8" s="1231">
        <v>0</v>
      </c>
      <c r="E8" s="1231">
        <v>0</v>
      </c>
      <c r="F8" s="1231">
        <v>0</v>
      </c>
      <c r="G8" s="1231">
        <v>0</v>
      </c>
      <c r="H8" s="1231">
        <v>0</v>
      </c>
      <c r="I8" s="1231">
        <v>0</v>
      </c>
      <c r="J8" s="1231">
        <v>0</v>
      </c>
      <c r="K8" s="1231">
        <v>0</v>
      </c>
      <c r="L8" s="1232" t="s">
        <v>400</v>
      </c>
      <c r="M8" s="1233" t="s">
        <v>401</v>
      </c>
      <c r="N8" s="1234">
        <v>1</v>
      </c>
      <c r="O8" s="1199"/>
    </row>
    <row r="9" spans="1:15" ht="21.75" thickBot="1" thickTop="1">
      <c r="A9" s="1230">
        <v>0</v>
      </c>
      <c r="B9" s="1231">
        <v>0</v>
      </c>
      <c r="C9" s="1231">
        <v>0</v>
      </c>
      <c r="D9" s="1231">
        <v>0</v>
      </c>
      <c r="E9" s="1231">
        <v>0</v>
      </c>
      <c r="F9" s="1231">
        <v>0</v>
      </c>
      <c r="G9" s="1231">
        <v>0</v>
      </c>
      <c r="H9" s="1231">
        <v>0</v>
      </c>
      <c r="I9" s="1231">
        <v>0</v>
      </c>
      <c r="J9" s="1231">
        <v>0</v>
      </c>
      <c r="K9" s="1231">
        <v>0</v>
      </c>
      <c r="L9" s="1232" t="s">
        <v>402</v>
      </c>
      <c r="M9" s="1233" t="s">
        <v>403</v>
      </c>
      <c r="N9" s="1234">
        <v>2</v>
      </c>
      <c r="O9" s="1199"/>
    </row>
    <row r="10" spans="1:15" ht="21.75" thickBot="1" thickTop="1">
      <c r="A10" s="1230">
        <v>0</v>
      </c>
      <c r="B10" s="1231">
        <v>0</v>
      </c>
      <c r="C10" s="1231">
        <v>0</v>
      </c>
      <c r="D10" s="1231">
        <v>0</v>
      </c>
      <c r="E10" s="1231">
        <v>0</v>
      </c>
      <c r="F10" s="1231">
        <v>0</v>
      </c>
      <c r="G10" s="1231">
        <v>0</v>
      </c>
      <c r="H10" s="1231">
        <v>0</v>
      </c>
      <c r="I10" s="1231">
        <v>0</v>
      </c>
      <c r="J10" s="1231">
        <v>0</v>
      </c>
      <c r="K10" s="1231">
        <v>0</v>
      </c>
      <c r="L10" s="1232" t="s">
        <v>404</v>
      </c>
      <c r="M10" s="1233" t="s">
        <v>405</v>
      </c>
      <c r="N10" s="1234">
        <v>3</v>
      </c>
      <c r="O10" s="1199"/>
    </row>
    <row r="11" spans="1:15" ht="21.75" thickBot="1" thickTop="1">
      <c r="A11" s="1230">
        <v>0</v>
      </c>
      <c r="B11" s="1231">
        <v>0</v>
      </c>
      <c r="C11" s="1231">
        <v>0</v>
      </c>
      <c r="D11" s="1231">
        <v>0</v>
      </c>
      <c r="E11" s="1231">
        <v>0</v>
      </c>
      <c r="F11" s="1231">
        <v>0</v>
      </c>
      <c r="G11" s="1231">
        <v>0</v>
      </c>
      <c r="H11" s="1231">
        <v>0</v>
      </c>
      <c r="I11" s="1231">
        <v>0</v>
      </c>
      <c r="J11" s="1231">
        <v>0</v>
      </c>
      <c r="K11" s="1231">
        <v>0</v>
      </c>
      <c r="L11" s="1232" t="s">
        <v>406</v>
      </c>
      <c r="M11" s="1233" t="s">
        <v>407</v>
      </c>
      <c r="N11" s="1234">
        <v>4</v>
      </c>
      <c r="O11" s="1199"/>
    </row>
    <row r="12" spans="1:15" ht="21.75" thickBot="1" thickTop="1">
      <c r="A12" s="1230">
        <v>0</v>
      </c>
      <c r="B12" s="1231">
        <v>0</v>
      </c>
      <c r="C12" s="1231">
        <v>0</v>
      </c>
      <c r="D12" s="1231">
        <v>0</v>
      </c>
      <c r="E12" s="1231">
        <v>0</v>
      </c>
      <c r="F12" s="1231">
        <v>0</v>
      </c>
      <c r="G12" s="1231">
        <v>0</v>
      </c>
      <c r="H12" s="1231">
        <v>0</v>
      </c>
      <c r="I12" s="1231">
        <v>0</v>
      </c>
      <c r="J12" s="1231">
        <v>0</v>
      </c>
      <c r="K12" s="1231">
        <v>0</v>
      </c>
      <c r="L12" s="1232" t="s">
        <v>408</v>
      </c>
      <c r="M12" s="1233" t="s">
        <v>745</v>
      </c>
      <c r="N12" s="1234">
        <v>5</v>
      </c>
      <c r="O12" s="1199"/>
    </row>
    <row r="13" spans="1:15" ht="21.75" thickBot="1" thickTop="1">
      <c r="A13" s="1230">
        <v>0</v>
      </c>
      <c r="B13" s="1231">
        <v>0</v>
      </c>
      <c r="C13" s="1231">
        <v>0</v>
      </c>
      <c r="D13" s="1231">
        <v>0</v>
      </c>
      <c r="E13" s="1231">
        <v>0</v>
      </c>
      <c r="F13" s="1231">
        <v>0</v>
      </c>
      <c r="G13" s="1231">
        <v>0</v>
      </c>
      <c r="H13" s="1231">
        <v>0</v>
      </c>
      <c r="I13" s="1231">
        <v>0</v>
      </c>
      <c r="J13" s="1231">
        <v>0</v>
      </c>
      <c r="K13" s="1231">
        <v>0</v>
      </c>
      <c r="L13" s="1232" t="s">
        <v>410</v>
      </c>
      <c r="M13" s="1233" t="s">
        <v>411</v>
      </c>
      <c r="N13" s="1234">
        <v>6</v>
      </c>
      <c r="O13" s="1199"/>
    </row>
    <row r="14" spans="1:15" ht="21.75" thickBot="1" thickTop="1">
      <c r="A14" s="1230">
        <v>0</v>
      </c>
      <c r="B14" s="1231">
        <v>0</v>
      </c>
      <c r="C14" s="1231">
        <v>0</v>
      </c>
      <c r="D14" s="1231">
        <v>0</v>
      </c>
      <c r="E14" s="1231">
        <v>0</v>
      </c>
      <c r="F14" s="1231">
        <v>0</v>
      </c>
      <c r="G14" s="1231">
        <v>0</v>
      </c>
      <c r="H14" s="1231">
        <v>0</v>
      </c>
      <c r="I14" s="1231">
        <v>0</v>
      </c>
      <c r="J14" s="1231">
        <v>0</v>
      </c>
      <c r="K14" s="1231">
        <v>0</v>
      </c>
      <c r="L14" s="1232" t="s">
        <v>412</v>
      </c>
      <c r="M14" s="1233" t="s">
        <v>413</v>
      </c>
      <c r="N14" s="1234">
        <v>7</v>
      </c>
      <c r="O14" s="1199"/>
    </row>
    <row r="15" spans="1:15" ht="21.75" thickBot="1" thickTop="1">
      <c r="A15" s="1230">
        <v>0</v>
      </c>
      <c r="B15" s="1231">
        <v>0</v>
      </c>
      <c r="C15" s="1231">
        <v>0</v>
      </c>
      <c r="D15" s="1231">
        <v>0</v>
      </c>
      <c r="E15" s="1231">
        <v>0</v>
      </c>
      <c r="F15" s="1231">
        <v>0</v>
      </c>
      <c r="G15" s="1231">
        <v>0</v>
      </c>
      <c r="H15" s="1231">
        <v>0</v>
      </c>
      <c r="I15" s="1231">
        <v>0</v>
      </c>
      <c r="J15" s="1231">
        <v>0</v>
      </c>
      <c r="K15" s="1231">
        <v>0</v>
      </c>
      <c r="L15" s="1232" t="s">
        <v>414</v>
      </c>
      <c r="M15" s="1233" t="s">
        <v>415</v>
      </c>
      <c r="N15" s="1234">
        <v>8</v>
      </c>
      <c r="O15" s="1199"/>
    </row>
    <row r="16" spans="1:15" ht="21.75" thickBot="1" thickTop="1">
      <c r="A16" s="1230">
        <v>0</v>
      </c>
      <c r="B16" s="1231">
        <v>0</v>
      </c>
      <c r="C16" s="1231">
        <v>0</v>
      </c>
      <c r="D16" s="1231">
        <v>0</v>
      </c>
      <c r="E16" s="1231">
        <v>0</v>
      </c>
      <c r="F16" s="1231">
        <v>0</v>
      </c>
      <c r="G16" s="1231">
        <v>0</v>
      </c>
      <c r="H16" s="1231">
        <v>0</v>
      </c>
      <c r="I16" s="1231">
        <v>0</v>
      </c>
      <c r="J16" s="1231">
        <v>0</v>
      </c>
      <c r="K16" s="1231">
        <v>0</v>
      </c>
      <c r="L16" s="1232" t="s">
        <v>416</v>
      </c>
      <c r="M16" s="1233" t="s">
        <v>746</v>
      </c>
      <c r="N16" s="1234">
        <v>9</v>
      </c>
      <c r="O16" s="1199"/>
    </row>
    <row r="17" spans="1:15" ht="21.75" thickBot="1" thickTop="1">
      <c r="A17" s="1230">
        <v>0</v>
      </c>
      <c r="B17" s="1231">
        <v>0</v>
      </c>
      <c r="C17" s="1231">
        <v>0</v>
      </c>
      <c r="D17" s="1231">
        <v>0</v>
      </c>
      <c r="E17" s="1231">
        <v>0</v>
      </c>
      <c r="F17" s="1231">
        <v>0</v>
      </c>
      <c r="G17" s="1231">
        <v>0</v>
      </c>
      <c r="H17" s="1231">
        <v>0</v>
      </c>
      <c r="I17" s="1231">
        <v>0</v>
      </c>
      <c r="J17" s="1231">
        <v>0</v>
      </c>
      <c r="K17" s="1231">
        <v>0</v>
      </c>
      <c r="L17" s="1232" t="s">
        <v>418</v>
      </c>
      <c r="M17" s="1233" t="s">
        <v>747</v>
      </c>
      <c r="N17" s="1234">
        <v>10</v>
      </c>
      <c r="O17" s="1199"/>
    </row>
    <row r="18" spans="1:15" ht="21.75" thickBot="1" thickTop="1">
      <c r="A18" s="1230">
        <v>0</v>
      </c>
      <c r="B18" s="1231">
        <v>0</v>
      </c>
      <c r="C18" s="1231">
        <v>0</v>
      </c>
      <c r="D18" s="1231">
        <v>0</v>
      </c>
      <c r="E18" s="1231">
        <v>0</v>
      </c>
      <c r="F18" s="1231">
        <v>0</v>
      </c>
      <c r="G18" s="1231">
        <v>0</v>
      </c>
      <c r="H18" s="1231">
        <v>0</v>
      </c>
      <c r="I18" s="1231">
        <v>0</v>
      </c>
      <c r="J18" s="1231">
        <v>0</v>
      </c>
      <c r="K18" s="1231">
        <v>0</v>
      </c>
      <c r="L18" s="1232" t="s">
        <v>420</v>
      </c>
      <c r="M18" s="1233" t="s">
        <v>421</v>
      </c>
      <c r="N18" s="1234">
        <v>11</v>
      </c>
      <c r="O18" s="1199"/>
    </row>
    <row r="19" spans="1:15" ht="21.75" thickBot="1" thickTop="1">
      <c r="A19" s="1230">
        <v>0</v>
      </c>
      <c r="B19" s="1231">
        <v>0</v>
      </c>
      <c r="C19" s="1231">
        <v>0</v>
      </c>
      <c r="D19" s="1231">
        <v>0</v>
      </c>
      <c r="E19" s="1231">
        <v>0</v>
      </c>
      <c r="F19" s="1231">
        <v>0</v>
      </c>
      <c r="G19" s="1231">
        <v>0</v>
      </c>
      <c r="H19" s="1231">
        <v>0</v>
      </c>
      <c r="I19" s="1231">
        <v>0</v>
      </c>
      <c r="J19" s="1231">
        <v>0</v>
      </c>
      <c r="K19" s="1231">
        <v>0</v>
      </c>
      <c r="L19" s="1232" t="s">
        <v>422</v>
      </c>
      <c r="M19" s="1233" t="s">
        <v>423</v>
      </c>
      <c r="N19" s="1234">
        <v>12</v>
      </c>
      <c r="O19" s="1199"/>
    </row>
    <row r="20" spans="1:15" ht="21.75" thickBot="1" thickTop="1">
      <c r="A20" s="1230">
        <v>0</v>
      </c>
      <c r="B20" s="1231">
        <v>0</v>
      </c>
      <c r="C20" s="1231">
        <v>0</v>
      </c>
      <c r="D20" s="1231">
        <v>0</v>
      </c>
      <c r="E20" s="1231">
        <v>0</v>
      </c>
      <c r="F20" s="1231">
        <v>0</v>
      </c>
      <c r="G20" s="1231">
        <v>0</v>
      </c>
      <c r="H20" s="1231">
        <v>0</v>
      </c>
      <c r="I20" s="1231">
        <v>0</v>
      </c>
      <c r="J20" s="1231">
        <v>0</v>
      </c>
      <c r="K20" s="1231">
        <v>0</v>
      </c>
      <c r="L20" s="1232" t="s">
        <v>424</v>
      </c>
      <c r="M20" s="1233" t="s">
        <v>425</v>
      </c>
      <c r="N20" s="1234">
        <v>13</v>
      </c>
      <c r="O20" s="1199"/>
    </row>
    <row r="21" spans="1:15" ht="21.75" thickBot="1" thickTop="1">
      <c r="A21" s="1230">
        <v>0</v>
      </c>
      <c r="B21" s="1231">
        <v>0</v>
      </c>
      <c r="C21" s="1231">
        <v>0</v>
      </c>
      <c r="D21" s="1231">
        <v>0</v>
      </c>
      <c r="E21" s="1231">
        <v>0</v>
      </c>
      <c r="F21" s="1231">
        <v>0</v>
      </c>
      <c r="G21" s="1231">
        <v>0</v>
      </c>
      <c r="H21" s="1231">
        <v>0</v>
      </c>
      <c r="I21" s="1231">
        <v>0</v>
      </c>
      <c r="J21" s="1231">
        <v>0</v>
      </c>
      <c r="K21" s="1231">
        <v>0</v>
      </c>
      <c r="L21" s="1232" t="s">
        <v>426</v>
      </c>
      <c r="M21" s="1233" t="s">
        <v>427</v>
      </c>
      <c r="N21" s="1234">
        <v>14</v>
      </c>
      <c r="O21" s="1199"/>
    </row>
    <row r="22" spans="1:15" ht="21.75" thickBot="1" thickTop="1">
      <c r="A22" s="1230">
        <v>0</v>
      </c>
      <c r="B22" s="1231">
        <v>0</v>
      </c>
      <c r="C22" s="1231">
        <v>0</v>
      </c>
      <c r="D22" s="1231">
        <v>0</v>
      </c>
      <c r="E22" s="1231">
        <v>0</v>
      </c>
      <c r="F22" s="1231">
        <v>0</v>
      </c>
      <c r="G22" s="1231">
        <v>0</v>
      </c>
      <c r="H22" s="1231">
        <v>0</v>
      </c>
      <c r="I22" s="1231">
        <v>0</v>
      </c>
      <c r="J22" s="1231">
        <v>0</v>
      </c>
      <c r="K22" s="1231">
        <v>0</v>
      </c>
      <c r="L22" s="1232" t="s">
        <v>428</v>
      </c>
      <c r="M22" s="1233" t="s">
        <v>429</v>
      </c>
      <c r="N22" s="1234">
        <v>15</v>
      </c>
      <c r="O22" s="1199"/>
    </row>
    <row r="23" spans="1:15" ht="21.75" thickBot="1" thickTop="1">
      <c r="A23" s="1230">
        <v>0</v>
      </c>
      <c r="B23" s="1231">
        <v>0</v>
      </c>
      <c r="C23" s="1231">
        <v>0</v>
      </c>
      <c r="D23" s="1231">
        <v>0</v>
      </c>
      <c r="E23" s="1231">
        <v>0</v>
      </c>
      <c r="F23" s="1231">
        <v>0</v>
      </c>
      <c r="G23" s="1231">
        <v>0</v>
      </c>
      <c r="H23" s="1231">
        <v>0</v>
      </c>
      <c r="I23" s="1231">
        <v>0</v>
      </c>
      <c r="J23" s="1231">
        <v>0</v>
      </c>
      <c r="K23" s="1231">
        <v>0</v>
      </c>
      <c r="L23" s="1232" t="s">
        <v>430</v>
      </c>
      <c r="M23" s="1233" t="s">
        <v>431</v>
      </c>
      <c r="N23" s="1234">
        <v>16</v>
      </c>
      <c r="O23" s="1199"/>
    </row>
    <row r="24" spans="1:15" ht="21.75" thickBot="1" thickTop="1">
      <c r="A24" s="1230">
        <v>0</v>
      </c>
      <c r="B24" s="1231">
        <v>0</v>
      </c>
      <c r="C24" s="1231">
        <v>0</v>
      </c>
      <c r="D24" s="1231">
        <v>0</v>
      </c>
      <c r="E24" s="1231">
        <v>0</v>
      </c>
      <c r="F24" s="1231">
        <v>0</v>
      </c>
      <c r="G24" s="1231">
        <v>0</v>
      </c>
      <c r="H24" s="1231">
        <v>0</v>
      </c>
      <c r="I24" s="1231">
        <v>0</v>
      </c>
      <c r="J24" s="1231">
        <v>0</v>
      </c>
      <c r="K24" s="1231">
        <v>0</v>
      </c>
      <c r="L24" s="1232" t="s">
        <v>432</v>
      </c>
      <c r="M24" s="1233" t="s">
        <v>748</v>
      </c>
      <c r="N24" s="1234">
        <v>17</v>
      </c>
      <c r="O24" s="1199"/>
    </row>
    <row r="25" spans="1:15" ht="21.75" thickBot="1" thickTop="1">
      <c r="A25" s="1230">
        <v>59</v>
      </c>
      <c r="B25" s="1231">
        <v>0</v>
      </c>
      <c r="C25" s="1231">
        <v>0</v>
      </c>
      <c r="D25" s="1231">
        <v>0</v>
      </c>
      <c r="E25" s="1231">
        <v>51</v>
      </c>
      <c r="F25" s="1231">
        <v>0</v>
      </c>
      <c r="G25" s="1231">
        <v>8</v>
      </c>
      <c r="H25" s="1231">
        <v>0</v>
      </c>
      <c r="I25" s="1231">
        <v>0</v>
      </c>
      <c r="J25" s="1231">
        <v>0</v>
      </c>
      <c r="K25" s="1231">
        <v>0</v>
      </c>
      <c r="L25" s="1232" t="s">
        <v>434</v>
      </c>
      <c r="M25" s="1233" t="s">
        <v>72</v>
      </c>
      <c r="N25" s="1234">
        <v>18</v>
      </c>
      <c r="O25" s="1199"/>
    </row>
    <row r="26" spans="1:15" ht="21.75" thickBot="1" thickTop="1">
      <c r="A26" s="1230">
        <v>0</v>
      </c>
      <c r="B26" s="1231">
        <v>0</v>
      </c>
      <c r="C26" s="1231">
        <v>0</v>
      </c>
      <c r="D26" s="1231">
        <v>0</v>
      </c>
      <c r="E26" s="1231">
        <v>0</v>
      </c>
      <c r="F26" s="1231">
        <v>0</v>
      </c>
      <c r="G26" s="1231">
        <v>0</v>
      </c>
      <c r="H26" s="1231">
        <v>0</v>
      </c>
      <c r="I26" s="1231">
        <v>0</v>
      </c>
      <c r="J26" s="1231">
        <v>0</v>
      </c>
      <c r="K26" s="1231">
        <v>0</v>
      </c>
      <c r="L26" s="1232" t="s">
        <v>435</v>
      </c>
      <c r="M26" s="1233" t="s">
        <v>749</v>
      </c>
      <c r="N26" s="1234">
        <v>19</v>
      </c>
      <c r="O26" s="1199"/>
    </row>
    <row r="27" spans="1:15" ht="21.75" thickBot="1" thickTop="1">
      <c r="A27" s="1230">
        <v>3033</v>
      </c>
      <c r="B27" s="1231">
        <v>0</v>
      </c>
      <c r="C27" s="1231">
        <v>0</v>
      </c>
      <c r="D27" s="1231">
        <v>0</v>
      </c>
      <c r="E27" s="1231">
        <v>3033</v>
      </c>
      <c r="F27" s="1231">
        <v>0</v>
      </c>
      <c r="G27" s="1231">
        <v>0</v>
      </c>
      <c r="H27" s="1231">
        <v>0</v>
      </c>
      <c r="I27" s="1231">
        <v>0</v>
      </c>
      <c r="J27" s="1231">
        <v>0</v>
      </c>
      <c r="K27" s="1231">
        <v>0</v>
      </c>
      <c r="L27" s="1232" t="s">
        <v>437</v>
      </c>
      <c r="M27" s="1233" t="s">
        <v>750</v>
      </c>
      <c r="N27" s="1234">
        <v>20</v>
      </c>
      <c r="O27" s="1199"/>
    </row>
    <row r="28" spans="1:15" ht="21.75" thickBot="1" thickTop="1">
      <c r="A28" s="1230">
        <v>0</v>
      </c>
      <c r="B28" s="1231">
        <v>0</v>
      </c>
      <c r="C28" s="1231">
        <v>0</v>
      </c>
      <c r="D28" s="1231">
        <v>0</v>
      </c>
      <c r="E28" s="1231">
        <v>0</v>
      </c>
      <c r="F28" s="1231">
        <v>0</v>
      </c>
      <c r="G28" s="1231">
        <v>0</v>
      </c>
      <c r="H28" s="1231">
        <v>0</v>
      </c>
      <c r="I28" s="1231">
        <v>0</v>
      </c>
      <c r="J28" s="1231">
        <v>0</v>
      </c>
      <c r="K28" s="1231">
        <v>0</v>
      </c>
      <c r="L28" s="1232" t="s">
        <v>142</v>
      </c>
      <c r="M28" s="1233" t="s">
        <v>75</v>
      </c>
      <c r="N28" s="1234">
        <v>21</v>
      </c>
      <c r="O28" s="1199"/>
    </row>
    <row r="29" spans="1:15" ht="21.75" thickBot="1" thickTop="1">
      <c r="A29" s="1230">
        <v>0</v>
      </c>
      <c r="B29" s="1231">
        <v>0</v>
      </c>
      <c r="C29" s="1231">
        <v>0</v>
      </c>
      <c r="D29" s="1231">
        <v>0</v>
      </c>
      <c r="E29" s="1231">
        <v>0</v>
      </c>
      <c r="F29" s="1231">
        <v>0</v>
      </c>
      <c r="G29" s="1231">
        <v>0</v>
      </c>
      <c r="H29" s="1231">
        <v>0</v>
      </c>
      <c r="I29" s="1231">
        <v>0</v>
      </c>
      <c r="J29" s="1231">
        <v>0</v>
      </c>
      <c r="K29" s="1231">
        <v>0</v>
      </c>
      <c r="L29" s="1232" t="s">
        <v>204</v>
      </c>
      <c r="M29" s="1233" t="s">
        <v>74</v>
      </c>
      <c r="N29" s="1234">
        <v>22</v>
      </c>
      <c r="O29" s="1199"/>
    </row>
    <row r="30" spans="1:15" ht="21.75" thickBot="1" thickTop="1">
      <c r="A30" s="1230">
        <v>0</v>
      </c>
      <c r="B30" s="1231">
        <v>0</v>
      </c>
      <c r="C30" s="1231">
        <v>0</v>
      </c>
      <c r="D30" s="1231">
        <v>0</v>
      </c>
      <c r="E30" s="1231">
        <v>0</v>
      </c>
      <c r="F30" s="1231">
        <v>0</v>
      </c>
      <c r="G30" s="1231">
        <v>0</v>
      </c>
      <c r="H30" s="1231">
        <v>0</v>
      </c>
      <c r="I30" s="1231">
        <v>0</v>
      </c>
      <c r="J30" s="1231">
        <v>0</v>
      </c>
      <c r="K30" s="1231">
        <v>0</v>
      </c>
      <c r="L30" s="1232" t="s">
        <v>441</v>
      </c>
      <c r="M30" s="1233" t="s">
        <v>751</v>
      </c>
      <c r="N30" s="1234">
        <v>23</v>
      </c>
      <c r="O30" s="1199"/>
    </row>
    <row r="31" spans="1:15" ht="21.75" thickBot="1" thickTop="1">
      <c r="A31" s="1230">
        <v>0</v>
      </c>
      <c r="B31" s="1231">
        <v>0</v>
      </c>
      <c r="C31" s="1231">
        <v>0</v>
      </c>
      <c r="D31" s="1231">
        <v>0</v>
      </c>
      <c r="E31" s="1231">
        <v>0</v>
      </c>
      <c r="F31" s="1231">
        <v>0</v>
      </c>
      <c r="G31" s="1231">
        <v>0</v>
      </c>
      <c r="H31" s="1231">
        <v>0</v>
      </c>
      <c r="I31" s="1231">
        <v>0</v>
      </c>
      <c r="J31" s="1231">
        <v>0</v>
      </c>
      <c r="K31" s="1231">
        <v>0</v>
      </c>
      <c r="L31" s="1232" t="s">
        <v>443</v>
      </c>
      <c r="M31" s="1233" t="s">
        <v>752</v>
      </c>
      <c r="N31" s="1234">
        <v>24</v>
      </c>
      <c r="O31" s="1199"/>
    </row>
    <row r="32" spans="1:15" ht="21.75" thickBot="1" thickTop="1">
      <c r="A32" s="1230">
        <v>0</v>
      </c>
      <c r="B32" s="1231">
        <v>0</v>
      </c>
      <c r="C32" s="1231">
        <v>0</v>
      </c>
      <c r="D32" s="1231">
        <v>0</v>
      </c>
      <c r="E32" s="1231">
        <v>0</v>
      </c>
      <c r="F32" s="1231">
        <v>0</v>
      </c>
      <c r="G32" s="1231">
        <v>0</v>
      </c>
      <c r="H32" s="1231">
        <v>0</v>
      </c>
      <c r="I32" s="1231">
        <v>0</v>
      </c>
      <c r="J32" s="1231">
        <v>0</v>
      </c>
      <c r="K32" s="1231">
        <v>0</v>
      </c>
      <c r="L32" s="1232" t="s">
        <v>445</v>
      </c>
      <c r="M32" s="1233" t="s">
        <v>753</v>
      </c>
      <c r="N32" s="1234">
        <v>25</v>
      </c>
      <c r="O32" s="1199"/>
    </row>
    <row r="33" spans="1:15" ht="21.75" thickBot="1" thickTop="1">
      <c r="A33" s="1230">
        <v>0</v>
      </c>
      <c r="B33" s="1231">
        <v>0</v>
      </c>
      <c r="C33" s="1231">
        <v>0</v>
      </c>
      <c r="D33" s="1231">
        <v>0</v>
      </c>
      <c r="E33" s="1231">
        <v>0</v>
      </c>
      <c r="F33" s="1231">
        <v>0</v>
      </c>
      <c r="G33" s="1231">
        <v>0</v>
      </c>
      <c r="H33" s="1231">
        <v>0</v>
      </c>
      <c r="I33" s="1231">
        <v>0</v>
      </c>
      <c r="J33" s="1231">
        <v>0</v>
      </c>
      <c r="K33" s="1231">
        <v>0</v>
      </c>
      <c r="L33" s="1232" t="s">
        <v>447</v>
      </c>
      <c r="M33" s="1233" t="s">
        <v>754</v>
      </c>
      <c r="N33" s="1234">
        <v>26</v>
      </c>
      <c r="O33" s="1199"/>
    </row>
    <row r="34" spans="1:15" ht="21.75" thickBot="1" thickTop="1">
      <c r="A34" s="1230">
        <v>0</v>
      </c>
      <c r="B34" s="1231">
        <v>0</v>
      </c>
      <c r="C34" s="1231">
        <v>0</v>
      </c>
      <c r="D34" s="1231">
        <v>0</v>
      </c>
      <c r="E34" s="1231">
        <v>0</v>
      </c>
      <c r="F34" s="1231">
        <v>0</v>
      </c>
      <c r="G34" s="1231">
        <v>0</v>
      </c>
      <c r="H34" s="1231">
        <v>0</v>
      </c>
      <c r="I34" s="1231">
        <v>0</v>
      </c>
      <c r="J34" s="1231">
        <v>0</v>
      </c>
      <c r="K34" s="1231">
        <v>0</v>
      </c>
      <c r="L34" s="1232" t="s">
        <v>449</v>
      </c>
      <c r="M34" s="1233" t="s">
        <v>755</v>
      </c>
      <c r="N34" s="1234">
        <v>27</v>
      </c>
      <c r="O34" s="1199"/>
    </row>
    <row r="35" spans="1:15" ht="21.75" thickBot="1" thickTop="1">
      <c r="A35" s="1230">
        <v>0</v>
      </c>
      <c r="B35" s="1231">
        <v>0</v>
      </c>
      <c r="C35" s="1231">
        <v>0</v>
      </c>
      <c r="D35" s="1231">
        <v>0</v>
      </c>
      <c r="E35" s="1231">
        <v>0</v>
      </c>
      <c r="F35" s="1231">
        <v>0</v>
      </c>
      <c r="G35" s="1231">
        <v>0</v>
      </c>
      <c r="H35" s="1231">
        <v>0</v>
      </c>
      <c r="I35" s="1231">
        <v>0</v>
      </c>
      <c r="J35" s="1231">
        <v>0</v>
      </c>
      <c r="K35" s="1231">
        <v>0</v>
      </c>
      <c r="L35" s="1232" t="s">
        <v>451</v>
      </c>
      <c r="M35" s="1233" t="s">
        <v>756</v>
      </c>
      <c r="N35" s="1234">
        <v>28</v>
      </c>
      <c r="O35" s="1199"/>
    </row>
    <row r="36" spans="1:15" ht="21.75" thickBot="1" thickTop="1">
      <c r="A36" s="1230">
        <v>0</v>
      </c>
      <c r="B36" s="1231">
        <v>0</v>
      </c>
      <c r="C36" s="1231">
        <v>0</v>
      </c>
      <c r="D36" s="1231">
        <v>0</v>
      </c>
      <c r="E36" s="1231">
        <v>0</v>
      </c>
      <c r="F36" s="1231">
        <v>0</v>
      </c>
      <c r="G36" s="1231">
        <v>0</v>
      </c>
      <c r="H36" s="1231">
        <v>0</v>
      </c>
      <c r="I36" s="1231">
        <v>0</v>
      </c>
      <c r="J36" s="1231">
        <v>0</v>
      </c>
      <c r="K36" s="1231">
        <v>0</v>
      </c>
      <c r="L36" s="1232" t="s">
        <v>453</v>
      </c>
      <c r="M36" s="1233" t="s">
        <v>757</v>
      </c>
      <c r="N36" s="1234">
        <v>29</v>
      </c>
      <c r="O36" s="1199"/>
    </row>
    <row r="37" spans="1:15" ht="21.75" thickBot="1" thickTop="1">
      <c r="A37" s="1230">
        <v>0</v>
      </c>
      <c r="B37" s="1231">
        <v>0</v>
      </c>
      <c r="C37" s="1231">
        <v>0</v>
      </c>
      <c r="D37" s="1231">
        <v>0</v>
      </c>
      <c r="E37" s="1231">
        <v>0</v>
      </c>
      <c r="F37" s="1231">
        <v>0</v>
      </c>
      <c r="G37" s="1231">
        <v>0</v>
      </c>
      <c r="H37" s="1231">
        <v>0</v>
      </c>
      <c r="I37" s="1231">
        <v>0</v>
      </c>
      <c r="J37" s="1231">
        <v>0</v>
      </c>
      <c r="K37" s="1231">
        <v>0</v>
      </c>
      <c r="L37" s="1232" t="s">
        <v>455</v>
      </c>
      <c r="M37" s="1233" t="s">
        <v>758</v>
      </c>
      <c r="N37" s="1234">
        <v>30</v>
      </c>
      <c r="O37" s="1199"/>
    </row>
    <row r="38" spans="1:15" ht="21.75" thickBot="1" thickTop="1">
      <c r="A38" s="1230">
        <v>0</v>
      </c>
      <c r="B38" s="1231">
        <v>0</v>
      </c>
      <c r="C38" s="1231">
        <v>0</v>
      </c>
      <c r="D38" s="1231">
        <v>0</v>
      </c>
      <c r="E38" s="1231">
        <v>0</v>
      </c>
      <c r="F38" s="1231">
        <v>0</v>
      </c>
      <c r="G38" s="1231">
        <v>0</v>
      </c>
      <c r="H38" s="1231">
        <v>0</v>
      </c>
      <c r="I38" s="1231">
        <v>0</v>
      </c>
      <c r="J38" s="1231">
        <v>0</v>
      </c>
      <c r="K38" s="1231">
        <v>0</v>
      </c>
      <c r="L38" s="1232" t="s">
        <v>457</v>
      </c>
      <c r="M38" s="1233" t="s">
        <v>759</v>
      </c>
      <c r="N38" s="1234">
        <v>31</v>
      </c>
      <c r="O38" s="1199"/>
    </row>
    <row r="39" spans="1:15" ht="21.75" thickBot="1" thickTop="1">
      <c r="A39" s="1230">
        <v>0</v>
      </c>
      <c r="B39" s="1231">
        <v>0</v>
      </c>
      <c r="C39" s="1231">
        <v>0</v>
      </c>
      <c r="D39" s="1231">
        <v>0</v>
      </c>
      <c r="E39" s="1231">
        <v>0</v>
      </c>
      <c r="F39" s="1231">
        <v>0</v>
      </c>
      <c r="G39" s="1231">
        <v>0</v>
      </c>
      <c r="H39" s="1231">
        <v>0</v>
      </c>
      <c r="I39" s="1231">
        <v>0</v>
      </c>
      <c r="J39" s="1231">
        <v>0</v>
      </c>
      <c r="K39" s="1231">
        <v>0</v>
      </c>
      <c r="L39" s="1232" t="s">
        <v>459</v>
      </c>
      <c r="M39" s="1233" t="s">
        <v>760</v>
      </c>
      <c r="N39" s="1234">
        <v>32</v>
      </c>
      <c r="O39" s="1199"/>
    </row>
    <row r="40" spans="1:15" ht="21.75" thickBot="1" thickTop="1">
      <c r="A40" s="1230">
        <v>46645</v>
      </c>
      <c r="B40" s="1231">
        <v>4055</v>
      </c>
      <c r="C40" s="1231">
        <v>0</v>
      </c>
      <c r="D40" s="1231">
        <v>0</v>
      </c>
      <c r="E40" s="1231">
        <v>0</v>
      </c>
      <c r="F40" s="1231">
        <v>0</v>
      </c>
      <c r="G40" s="1231">
        <v>42590</v>
      </c>
      <c r="H40" s="1231">
        <v>0</v>
      </c>
      <c r="I40" s="1231">
        <v>0</v>
      </c>
      <c r="J40" s="1231">
        <v>0</v>
      </c>
      <c r="K40" s="1231">
        <v>0</v>
      </c>
      <c r="L40" s="1232" t="s">
        <v>461</v>
      </c>
      <c r="M40" s="1233" t="s">
        <v>761</v>
      </c>
      <c r="N40" s="1234">
        <v>33</v>
      </c>
      <c r="O40" s="1199"/>
    </row>
    <row r="41" spans="1:15" ht="21.75" thickBot="1" thickTop="1">
      <c r="A41" s="1230">
        <v>0</v>
      </c>
      <c r="B41" s="1231">
        <v>0</v>
      </c>
      <c r="C41" s="1231">
        <v>0</v>
      </c>
      <c r="D41" s="1231">
        <v>0</v>
      </c>
      <c r="E41" s="1231">
        <v>0</v>
      </c>
      <c r="F41" s="1231">
        <v>0</v>
      </c>
      <c r="G41" s="1231">
        <v>0</v>
      </c>
      <c r="H41" s="1231">
        <v>0</v>
      </c>
      <c r="I41" s="1231">
        <v>0</v>
      </c>
      <c r="J41" s="1231">
        <v>0</v>
      </c>
      <c r="K41" s="1231">
        <v>0</v>
      </c>
      <c r="L41" s="1232" t="s">
        <v>463</v>
      </c>
      <c r="M41" s="1233" t="s">
        <v>762</v>
      </c>
      <c r="N41" s="1234">
        <v>34</v>
      </c>
      <c r="O41" s="1199"/>
    </row>
    <row r="42" spans="1:15" ht="21.75" thickBot="1" thickTop="1">
      <c r="A42" s="1230">
        <v>0</v>
      </c>
      <c r="B42" s="1231">
        <v>0</v>
      </c>
      <c r="C42" s="1231">
        <v>0</v>
      </c>
      <c r="D42" s="1231">
        <v>0</v>
      </c>
      <c r="E42" s="1231">
        <v>0</v>
      </c>
      <c r="F42" s="1231">
        <v>0</v>
      </c>
      <c r="G42" s="1231">
        <v>0</v>
      </c>
      <c r="H42" s="1231">
        <v>0</v>
      </c>
      <c r="I42" s="1231">
        <v>0</v>
      </c>
      <c r="J42" s="1231">
        <v>0</v>
      </c>
      <c r="K42" s="1231">
        <v>0</v>
      </c>
      <c r="L42" s="1232" t="s">
        <v>465</v>
      </c>
      <c r="M42" s="1233" t="s">
        <v>466</v>
      </c>
      <c r="N42" s="1234">
        <v>35</v>
      </c>
      <c r="O42" s="1199"/>
    </row>
    <row r="43" spans="1:15" ht="21.75" thickBot="1" thickTop="1">
      <c r="A43" s="1230">
        <v>0</v>
      </c>
      <c r="B43" s="1231">
        <v>0</v>
      </c>
      <c r="C43" s="1231">
        <v>0</v>
      </c>
      <c r="D43" s="1231">
        <v>0</v>
      </c>
      <c r="E43" s="1231">
        <v>0</v>
      </c>
      <c r="F43" s="1231">
        <v>0</v>
      </c>
      <c r="G43" s="1231">
        <v>0</v>
      </c>
      <c r="H43" s="1231">
        <v>0</v>
      </c>
      <c r="I43" s="1231">
        <v>0</v>
      </c>
      <c r="J43" s="1231">
        <v>0</v>
      </c>
      <c r="K43" s="1231">
        <v>0</v>
      </c>
      <c r="L43" s="1232" t="s">
        <v>467</v>
      </c>
      <c r="M43" s="1233" t="s">
        <v>763</v>
      </c>
      <c r="N43" s="1234">
        <v>36</v>
      </c>
      <c r="O43" s="1199"/>
    </row>
    <row r="44" spans="1:15" ht="21.75" thickBot="1" thickTop="1">
      <c r="A44" s="1230">
        <v>0</v>
      </c>
      <c r="B44" s="1231">
        <v>0</v>
      </c>
      <c r="C44" s="1231">
        <v>0</v>
      </c>
      <c r="D44" s="1231">
        <v>0</v>
      </c>
      <c r="E44" s="1231">
        <v>0</v>
      </c>
      <c r="F44" s="1231">
        <v>0</v>
      </c>
      <c r="G44" s="1231">
        <v>0</v>
      </c>
      <c r="H44" s="1231">
        <v>0</v>
      </c>
      <c r="I44" s="1231">
        <v>0</v>
      </c>
      <c r="J44" s="1231">
        <v>0</v>
      </c>
      <c r="K44" s="1231">
        <v>0</v>
      </c>
      <c r="L44" s="1232" t="s">
        <v>469</v>
      </c>
      <c r="M44" s="1233" t="s">
        <v>764</v>
      </c>
      <c r="N44" s="1234">
        <v>37</v>
      </c>
      <c r="O44" s="1199"/>
    </row>
    <row r="45" spans="1:15" ht="21.75" thickBot="1" thickTop="1">
      <c r="A45" s="1230">
        <v>0</v>
      </c>
      <c r="B45" s="1231">
        <v>0</v>
      </c>
      <c r="C45" s="1231">
        <v>0</v>
      </c>
      <c r="D45" s="1231">
        <v>0</v>
      </c>
      <c r="E45" s="1231">
        <v>0</v>
      </c>
      <c r="F45" s="1231">
        <v>0</v>
      </c>
      <c r="G45" s="1231">
        <v>0</v>
      </c>
      <c r="H45" s="1231">
        <v>0</v>
      </c>
      <c r="I45" s="1231">
        <v>0</v>
      </c>
      <c r="J45" s="1231">
        <v>0</v>
      </c>
      <c r="K45" s="1231">
        <v>0</v>
      </c>
      <c r="L45" s="1232" t="s">
        <v>471</v>
      </c>
      <c r="M45" s="1233" t="s">
        <v>765</v>
      </c>
      <c r="N45" s="1234">
        <v>38</v>
      </c>
      <c r="O45" s="1199"/>
    </row>
    <row r="46" spans="1:15" ht="21.75" thickBot="1" thickTop="1">
      <c r="A46" s="1230">
        <v>0</v>
      </c>
      <c r="B46" s="1231">
        <v>0</v>
      </c>
      <c r="C46" s="1231">
        <v>0</v>
      </c>
      <c r="D46" s="1231">
        <v>0</v>
      </c>
      <c r="E46" s="1231">
        <v>0</v>
      </c>
      <c r="F46" s="1231">
        <v>0</v>
      </c>
      <c r="G46" s="1231">
        <v>0</v>
      </c>
      <c r="H46" s="1231">
        <v>0</v>
      </c>
      <c r="I46" s="1231">
        <v>0</v>
      </c>
      <c r="J46" s="1231">
        <v>0</v>
      </c>
      <c r="K46" s="1231">
        <v>0</v>
      </c>
      <c r="L46" s="1232" t="s">
        <v>473</v>
      </c>
      <c r="M46" s="1233" t="s">
        <v>766</v>
      </c>
      <c r="N46" s="1234">
        <v>39</v>
      </c>
      <c r="O46" s="1199"/>
    </row>
    <row r="47" spans="1:15" ht="21.75" thickBot="1" thickTop="1">
      <c r="A47" s="1230">
        <v>0</v>
      </c>
      <c r="B47" s="1231">
        <v>0</v>
      </c>
      <c r="C47" s="1231">
        <v>0</v>
      </c>
      <c r="D47" s="1231">
        <v>0</v>
      </c>
      <c r="E47" s="1231">
        <v>0</v>
      </c>
      <c r="F47" s="1231">
        <v>0</v>
      </c>
      <c r="G47" s="1231">
        <v>0</v>
      </c>
      <c r="H47" s="1231">
        <v>0</v>
      </c>
      <c r="I47" s="1231">
        <v>0</v>
      </c>
      <c r="J47" s="1231">
        <v>0</v>
      </c>
      <c r="K47" s="1231">
        <v>0</v>
      </c>
      <c r="L47" s="1232" t="s">
        <v>475</v>
      </c>
      <c r="M47" s="1233" t="s">
        <v>767</v>
      </c>
      <c r="N47" s="1234">
        <v>40</v>
      </c>
      <c r="O47" s="1199"/>
    </row>
    <row r="48" spans="1:15" ht="21.75" thickBot="1" thickTop="1">
      <c r="A48" s="1230">
        <v>0</v>
      </c>
      <c r="B48" s="1231">
        <v>0</v>
      </c>
      <c r="C48" s="1231">
        <v>0</v>
      </c>
      <c r="D48" s="1231">
        <v>0</v>
      </c>
      <c r="E48" s="1231">
        <v>0</v>
      </c>
      <c r="F48" s="1231">
        <v>0</v>
      </c>
      <c r="G48" s="1231">
        <v>0</v>
      </c>
      <c r="H48" s="1231">
        <v>0</v>
      </c>
      <c r="I48" s="1231">
        <v>0</v>
      </c>
      <c r="J48" s="1231">
        <v>0</v>
      </c>
      <c r="K48" s="1231">
        <v>0</v>
      </c>
      <c r="L48" s="1232" t="s">
        <v>477</v>
      </c>
      <c r="M48" s="1233" t="s">
        <v>478</v>
      </c>
      <c r="N48" s="1234">
        <v>41</v>
      </c>
      <c r="O48" s="1199"/>
    </row>
    <row r="49" spans="1:15" ht="21.75" thickBot="1" thickTop="1">
      <c r="A49" s="1230">
        <v>0</v>
      </c>
      <c r="B49" s="1231">
        <v>0</v>
      </c>
      <c r="C49" s="1231">
        <v>0</v>
      </c>
      <c r="D49" s="1231">
        <v>0</v>
      </c>
      <c r="E49" s="1231">
        <v>0</v>
      </c>
      <c r="F49" s="1231">
        <v>0</v>
      </c>
      <c r="G49" s="1231">
        <v>0</v>
      </c>
      <c r="H49" s="1231">
        <v>0</v>
      </c>
      <c r="I49" s="1231">
        <v>0</v>
      </c>
      <c r="J49" s="1231">
        <v>0</v>
      </c>
      <c r="K49" s="1231">
        <v>0</v>
      </c>
      <c r="L49" s="1232" t="s">
        <v>479</v>
      </c>
      <c r="M49" s="1233" t="s">
        <v>480</v>
      </c>
      <c r="N49" s="1234">
        <v>42</v>
      </c>
      <c r="O49" s="1199"/>
    </row>
    <row r="50" spans="1:15" ht="21.75" thickBot="1" thickTop="1">
      <c r="A50" s="1230">
        <v>0</v>
      </c>
      <c r="B50" s="1231">
        <v>0</v>
      </c>
      <c r="C50" s="1231">
        <v>0</v>
      </c>
      <c r="D50" s="1231">
        <v>0</v>
      </c>
      <c r="E50" s="1231">
        <v>0</v>
      </c>
      <c r="F50" s="1231">
        <v>0</v>
      </c>
      <c r="G50" s="1231">
        <v>0</v>
      </c>
      <c r="H50" s="1231">
        <v>0</v>
      </c>
      <c r="I50" s="1231">
        <v>0</v>
      </c>
      <c r="J50" s="1231">
        <v>0</v>
      </c>
      <c r="K50" s="1231">
        <v>0</v>
      </c>
      <c r="L50" s="1232" t="s">
        <v>481</v>
      </c>
      <c r="M50" s="1233" t="s">
        <v>482</v>
      </c>
      <c r="N50" s="1234">
        <v>43</v>
      </c>
      <c r="O50" s="1199"/>
    </row>
    <row r="51" spans="1:15" ht="21.75" thickBot="1" thickTop="1">
      <c r="A51" s="1230">
        <v>403</v>
      </c>
      <c r="B51" s="1231">
        <v>0</v>
      </c>
      <c r="C51" s="1231">
        <v>0</v>
      </c>
      <c r="D51" s="1231">
        <v>0</v>
      </c>
      <c r="E51" s="1231">
        <v>0</v>
      </c>
      <c r="F51" s="1231">
        <v>0</v>
      </c>
      <c r="G51" s="1231">
        <v>403</v>
      </c>
      <c r="H51" s="1231">
        <v>0</v>
      </c>
      <c r="I51" s="1231">
        <v>0</v>
      </c>
      <c r="J51" s="1231">
        <v>0</v>
      </c>
      <c r="K51" s="1231">
        <v>0</v>
      </c>
      <c r="L51" s="1232" t="s">
        <v>483</v>
      </c>
      <c r="M51" s="1233" t="s">
        <v>484</v>
      </c>
      <c r="N51" s="1234">
        <v>44</v>
      </c>
      <c r="O51" s="1199"/>
    </row>
    <row r="52" spans="1:15" ht="21.75" thickBot="1" thickTop="1">
      <c r="A52" s="1230">
        <v>0</v>
      </c>
      <c r="B52" s="1231">
        <v>0</v>
      </c>
      <c r="C52" s="1231">
        <v>0</v>
      </c>
      <c r="D52" s="1231">
        <v>0</v>
      </c>
      <c r="E52" s="1231">
        <v>0</v>
      </c>
      <c r="F52" s="1231">
        <v>0</v>
      </c>
      <c r="G52" s="1231">
        <v>0</v>
      </c>
      <c r="H52" s="1231">
        <v>0</v>
      </c>
      <c r="I52" s="1231">
        <v>0</v>
      </c>
      <c r="J52" s="1231">
        <v>0</v>
      </c>
      <c r="K52" s="1231">
        <v>0</v>
      </c>
      <c r="L52" s="1232" t="s">
        <v>485</v>
      </c>
      <c r="M52" s="1233" t="s">
        <v>486</v>
      </c>
      <c r="N52" s="1234">
        <v>45</v>
      </c>
      <c r="O52" s="1199"/>
    </row>
    <row r="53" spans="1:15" ht="21.75" thickBot="1" thickTop="1">
      <c r="A53" s="1230">
        <v>0</v>
      </c>
      <c r="B53" s="1231">
        <v>0</v>
      </c>
      <c r="C53" s="1231">
        <v>0</v>
      </c>
      <c r="D53" s="1231">
        <v>0</v>
      </c>
      <c r="E53" s="1231">
        <v>0</v>
      </c>
      <c r="F53" s="1231">
        <v>0</v>
      </c>
      <c r="G53" s="1231">
        <v>0</v>
      </c>
      <c r="H53" s="1231">
        <v>0</v>
      </c>
      <c r="I53" s="1231">
        <v>0</v>
      </c>
      <c r="J53" s="1231">
        <v>0</v>
      </c>
      <c r="K53" s="1231">
        <v>0</v>
      </c>
      <c r="L53" s="1232" t="s">
        <v>487</v>
      </c>
      <c r="M53" s="1233" t="s">
        <v>488</v>
      </c>
      <c r="N53" s="1234">
        <v>46</v>
      </c>
      <c r="O53" s="1199"/>
    </row>
    <row r="54" spans="1:15" ht="21.75" thickBot="1" thickTop="1">
      <c r="A54" s="1230">
        <v>3296</v>
      </c>
      <c r="B54" s="1231">
        <v>0</v>
      </c>
      <c r="C54" s="1231">
        <v>0</v>
      </c>
      <c r="D54" s="1231">
        <v>0</v>
      </c>
      <c r="E54" s="1231">
        <v>0</v>
      </c>
      <c r="F54" s="1231">
        <v>0</v>
      </c>
      <c r="G54" s="1231">
        <v>3296</v>
      </c>
      <c r="H54" s="1231">
        <v>0</v>
      </c>
      <c r="I54" s="1231">
        <v>0</v>
      </c>
      <c r="J54" s="1231">
        <v>0</v>
      </c>
      <c r="K54" s="1231">
        <v>0</v>
      </c>
      <c r="L54" s="1232" t="s">
        <v>489</v>
      </c>
      <c r="M54" s="1233" t="s">
        <v>490</v>
      </c>
      <c r="N54" s="1234">
        <v>47</v>
      </c>
      <c r="O54" s="1199"/>
    </row>
    <row r="55" spans="1:15" ht="21.75" thickBot="1" thickTop="1">
      <c r="A55" s="1230">
        <v>97</v>
      </c>
      <c r="B55" s="1231">
        <v>0</v>
      </c>
      <c r="C55" s="1231">
        <v>0</v>
      </c>
      <c r="D55" s="1231">
        <v>0</v>
      </c>
      <c r="E55" s="1231">
        <v>97</v>
      </c>
      <c r="F55" s="1231">
        <v>0</v>
      </c>
      <c r="G55" s="1231">
        <v>0</v>
      </c>
      <c r="H55" s="1231">
        <v>0</v>
      </c>
      <c r="I55" s="1231">
        <v>0</v>
      </c>
      <c r="J55" s="1231">
        <v>0</v>
      </c>
      <c r="K55" s="1231">
        <v>0</v>
      </c>
      <c r="L55" s="1232" t="s">
        <v>491</v>
      </c>
      <c r="M55" s="1233" t="s">
        <v>768</v>
      </c>
      <c r="N55" s="1234">
        <v>48</v>
      </c>
      <c r="O55" s="1199"/>
    </row>
    <row r="56" spans="1:15" ht="21.75" thickBot="1" thickTop="1">
      <c r="A56" s="1230">
        <v>0</v>
      </c>
      <c r="B56" s="1231">
        <v>0</v>
      </c>
      <c r="C56" s="1231">
        <v>0</v>
      </c>
      <c r="D56" s="1231">
        <v>0</v>
      </c>
      <c r="E56" s="1231">
        <v>0</v>
      </c>
      <c r="F56" s="1231">
        <v>0</v>
      </c>
      <c r="G56" s="1231">
        <v>0</v>
      </c>
      <c r="H56" s="1231">
        <v>0</v>
      </c>
      <c r="I56" s="1231">
        <v>0</v>
      </c>
      <c r="J56" s="1231">
        <v>0</v>
      </c>
      <c r="K56" s="1231">
        <v>0</v>
      </c>
      <c r="L56" s="1232" t="s">
        <v>493</v>
      </c>
      <c r="M56" s="1233" t="s">
        <v>769</v>
      </c>
      <c r="N56" s="1234">
        <v>49</v>
      </c>
      <c r="O56" s="1199"/>
    </row>
    <row r="57" spans="1:15" ht="21.75" thickBot="1" thickTop="1">
      <c r="A57" s="1230">
        <v>0</v>
      </c>
      <c r="B57" s="1231">
        <v>0</v>
      </c>
      <c r="C57" s="1231">
        <v>0</v>
      </c>
      <c r="D57" s="1231">
        <v>0</v>
      </c>
      <c r="E57" s="1231">
        <v>0</v>
      </c>
      <c r="F57" s="1231">
        <v>0</v>
      </c>
      <c r="G57" s="1231">
        <v>0</v>
      </c>
      <c r="H57" s="1231">
        <v>0</v>
      </c>
      <c r="I57" s="1231">
        <v>0</v>
      </c>
      <c r="J57" s="1231">
        <v>0</v>
      </c>
      <c r="K57" s="1231">
        <v>0</v>
      </c>
      <c r="L57" s="1232" t="s">
        <v>495</v>
      </c>
      <c r="M57" s="1233" t="s">
        <v>770</v>
      </c>
      <c r="N57" s="1234">
        <v>50</v>
      </c>
      <c r="O57" s="1199"/>
    </row>
    <row r="58" spans="1:15" ht="21.75" thickBot="1" thickTop="1">
      <c r="A58" s="1230">
        <v>0</v>
      </c>
      <c r="B58" s="1231">
        <v>0</v>
      </c>
      <c r="C58" s="1231">
        <v>0</v>
      </c>
      <c r="D58" s="1231">
        <v>0</v>
      </c>
      <c r="E58" s="1231">
        <v>0</v>
      </c>
      <c r="F58" s="1231">
        <v>0</v>
      </c>
      <c r="G58" s="1231">
        <v>0</v>
      </c>
      <c r="H58" s="1231">
        <v>0</v>
      </c>
      <c r="I58" s="1231">
        <v>0</v>
      </c>
      <c r="J58" s="1231">
        <v>0</v>
      </c>
      <c r="K58" s="1231">
        <v>0</v>
      </c>
      <c r="L58" s="1232" t="s">
        <v>497</v>
      </c>
      <c r="M58" s="1233" t="s">
        <v>771</v>
      </c>
      <c r="N58" s="1234">
        <v>51</v>
      </c>
      <c r="O58" s="1199"/>
    </row>
    <row r="59" spans="1:15" ht="21.75" thickBot="1" thickTop="1">
      <c r="A59" s="1230">
        <v>0</v>
      </c>
      <c r="B59" s="1231">
        <v>0</v>
      </c>
      <c r="C59" s="1231">
        <v>0</v>
      </c>
      <c r="D59" s="1231">
        <v>0</v>
      </c>
      <c r="E59" s="1231">
        <v>0</v>
      </c>
      <c r="F59" s="1231">
        <v>0</v>
      </c>
      <c r="G59" s="1231">
        <v>0</v>
      </c>
      <c r="H59" s="1231">
        <v>0</v>
      </c>
      <c r="I59" s="1231">
        <v>0</v>
      </c>
      <c r="J59" s="1231">
        <v>0</v>
      </c>
      <c r="K59" s="1231">
        <v>0</v>
      </c>
      <c r="L59" s="1232" t="s">
        <v>499</v>
      </c>
      <c r="M59" s="1233" t="s">
        <v>772</v>
      </c>
      <c r="N59" s="1234">
        <v>52</v>
      </c>
      <c r="O59" s="1199"/>
    </row>
    <row r="60" spans="1:15" ht="21.75" thickBot="1" thickTop="1">
      <c r="A60" s="1230">
        <v>0</v>
      </c>
      <c r="B60" s="1231">
        <v>0</v>
      </c>
      <c r="C60" s="1231">
        <v>0</v>
      </c>
      <c r="D60" s="1231">
        <v>0</v>
      </c>
      <c r="E60" s="1231">
        <v>0</v>
      </c>
      <c r="F60" s="1231">
        <v>0</v>
      </c>
      <c r="G60" s="1231">
        <v>0</v>
      </c>
      <c r="H60" s="1231">
        <v>0</v>
      </c>
      <c r="I60" s="1231">
        <v>0</v>
      </c>
      <c r="J60" s="1231">
        <v>0</v>
      </c>
      <c r="K60" s="1231">
        <v>0</v>
      </c>
      <c r="L60" s="1232" t="s">
        <v>501</v>
      </c>
      <c r="M60" s="1233" t="s">
        <v>773</v>
      </c>
      <c r="N60" s="1234">
        <v>53</v>
      </c>
      <c r="O60" s="1199"/>
    </row>
    <row r="61" spans="1:15" ht="21.75" thickBot="1" thickTop="1">
      <c r="A61" s="1230">
        <v>0</v>
      </c>
      <c r="B61" s="1231">
        <v>0</v>
      </c>
      <c r="C61" s="1231">
        <v>0</v>
      </c>
      <c r="D61" s="1231">
        <v>0</v>
      </c>
      <c r="E61" s="1231">
        <v>0</v>
      </c>
      <c r="F61" s="1231">
        <v>0</v>
      </c>
      <c r="G61" s="1231">
        <v>0</v>
      </c>
      <c r="H61" s="1231">
        <v>0</v>
      </c>
      <c r="I61" s="1231">
        <v>0</v>
      </c>
      <c r="J61" s="1231">
        <v>0</v>
      </c>
      <c r="K61" s="1231">
        <v>0</v>
      </c>
      <c r="L61" s="1232" t="s">
        <v>503</v>
      </c>
      <c r="M61" s="1233" t="s">
        <v>774</v>
      </c>
      <c r="N61" s="1234">
        <v>54</v>
      </c>
      <c r="O61" s="1199"/>
    </row>
    <row r="62" spans="1:15" ht="21.75" thickBot="1" thickTop="1">
      <c r="A62" s="1230">
        <v>0</v>
      </c>
      <c r="B62" s="1231">
        <v>0</v>
      </c>
      <c r="C62" s="1231">
        <v>0</v>
      </c>
      <c r="D62" s="1231">
        <v>0</v>
      </c>
      <c r="E62" s="1231">
        <v>0</v>
      </c>
      <c r="F62" s="1231">
        <v>0</v>
      </c>
      <c r="G62" s="1231">
        <v>0</v>
      </c>
      <c r="H62" s="1231">
        <v>0</v>
      </c>
      <c r="I62" s="1231">
        <v>0</v>
      </c>
      <c r="J62" s="1231">
        <v>0</v>
      </c>
      <c r="K62" s="1231">
        <v>0</v>
      </c>
      <c r="L62" s="1232" t="s">
        <v>505</v>
      </c>
      <c r="M62" s="1233" t="s">
        <v>775</v>
      </c>
      <c r="N62" s="1234">
        <v>55</v>
      </c>
      <c r="O62" s="1199"/>
    </row>
    <row r="63" spans="1:15" ht="21.75" thickBot="1" thickTop="1">
      <c r="A63" s="1230">
        <v>0</v>
      </c>
      <c r="B63" s="1231">
        <v>0</v>
      </c>
      <c r="C63" s="1231">
        <v>0</v>
      </c>
      <c r="D63" s="1231">
        <v>0</v>
      </c>
      <c r="E63" s="1231">
        <v>0</v>
      </c>
      <c r="F63" s="1231">
        <v>0</v>
      </c>
      <c r="G63" s="1231">
        <v>0</v>
      </c>
      <c r="H63" s="1231">
        <v>0</v>
      </c>
      <c r="I63" s="1231">
        <v>0</v>
      </c>
      <c r="J63" s="1231">
        <v>0</v>
      </c>
      <c r="K63" s="1231">
        <v>0</v>
      </c>
      <c r="L63" s="1232" t="s">
        <v>507</v>
      </c>
      <c r="M63" s="1233" t="s">
        <v>776</v>
      </c>
      <c r="N63" s="1234">
        <v>56</v>
      </c>
      <c r="O63" s="1199"/>
    </row>
    <row r="64" spans="1:15" ht="21.75" thickBot="1" thickTop="1">
      <c r="A64" s="1230">
        <v>0</v>
      </c>
      <c r="B64" s="1231">
        <v>0</v>
      </c>
      <c r="C64" s="1231">
        <v>0</v>
      </c>
      <c r="D64" s="1231">
        <v>0</v>
      </c>
      <c r="E64" s="1231">
        <v>0</v>
      </c>
      <c r="F64" s="1231">
        <v>0</v>
      </c>
      <c r="G64" s="1231">
        <v>0</v>
      </c>
      <c r="H64" s="1231">
        <v>0</v>
      </c>
      <c r="I64" s="1231">
        <v>0</v>
      </c>
      <c r="J64" s="1231">
        <v>0</v>
      </c>
      <c r="K64" s="1231">
        <v>0</v>
      </c>
      <c r="L64" s="1232" t="s">
        <v>509</v>
      </c>
      <c r="M64" s="1233" t="s">
        <v>777</v>
      </c>
      <c r="N64" s="1234">
        <v>57</v>
      </c>
      <c r="O64" s="1199"/>
    </row>
    <row r="65" spans="1:15" ht="21.75" thickBot="1" thickTop="1">
      <c r="A65" s="1230">
        <v>0</v>
      </c>
      <c r="B65" s="1231">
        <v>0</v>
      </c>
      <c r="C65" s="1231">
        <v>0</v>
      </c>
      <c r="D65" s="1231">
        <v>0</v>
      </c>
      <c r="E65" s="1231">
        <v>0</v>
      </c>
      <c r="F65" s="1231">
        <v>0</v>
      </c>
      <c r="G65" s="1231">
        <v>0</v>
      </c>
      <c r="H65" s="1231">
        <v>0</v>
      </c>
      <c r="I65" s="1231">
        <v>0</v>
      </c>
      <c r="J65" s="1231">
        <v>0</v>
      </c>
      <c r="K65" s="1231">
        <v>0</v>
      </c>
      <c r="L65" s="1232" t="s">
        <v>511</v>
      </c>
      <c r="M65" s="1233" t="s">
        <v>778</v>
      </c>
      <c r="N65" s="1234">
        <v>58</v>
      </c>
      <c r="O65" s="1199"/>
    </row>
    <row r="66" spans="1:15" ht="21.75" thickBot="1" thickTop="1">
      <c r="A66" s="1230">
        <v>0</v>
      </c>
      <c r="B66" s="1231">
        <v>0</v>
      </c>
      <c r="C66" s="1231">
        <v>0</v>
      </c>
      <c r="D66" s="1231">
        <v>0</v>
      </c>
      <c r="E66" s="1231">
        <v>0</v>
      </c>
      <c r="F66" s="1231">
        <v>0</v>
      </c>
      <c r="G66" s="1231">
        <v>0</v>
      </c>
      <c r="H66" s="1231">
        <v>0</v>
      </c>
      <c r="I66" s="1231">
        <v>0</v>
      </c>
      <c r="J66" s="1231">
        <v>0</v>
      </c>
      <c r="K66" s="1231">
        <v>0</v>
      </c>
      <c r="L66" s="1232" t="s">
        <v>513</v>
      </c>
      <c r="M66" s="1233" t="s">
        <v>779</v>
      </c>
      <c r="N66" s="1234">
        <v>59</v>
      </c>
      <c r="O66" s="1199"/>
    </row>
    <row r="67" spans="1:15" ht="21.75" thickBot="1" thickTop="1">
      <c r="A67" s="1230">
        <v>0</v>
      </c>
      <c r="B67" s="1231">
        <v>0</v>
      </c>
      <c r="C67" s="1231">
        <v>0</v>
      </c>
      <c r="D67" s="1231">
        <v>0</v>
      </c>
      <c r="E67" s="1231">
        <v>0</v>
      </c>
      <c r="F67" s="1231">
        <v>0</v>
      </c>
      <c r="G67" s="1231">
        <v>0</v>
      </c>
      <c r="H67" s="1231">
        <v>0</v>
      </c>
      <c r="I67" s="1231">
        <v>0</v>
      </c>
      <c r="J67" s="1231">
        <v>0</v>
      </c>
      <c r="K67" s="1231">
        <v>0</v>
      </c>
      <c r="L67" s="1232" t="s">
        <v>515</v>
      </c>
      <c r="M67" s="1233" t="s">
        <v>780</v>
      </c>
      <c r="N67" s="1234">
        <v>60</v>
      </c>
      <c r="O67" s="1199"/>
    </row>
    <row r="68" spans="1:15" ht="21.75" thickBot="1" thickTop="1">
      <c r="A68" s="1230">
        <v>0</v>
      </c>
      <c r="B68" s="1231">
        <v>0</v>
      </c>
      <c r="C68" s="1231">
        <v>0</v>
      </c>
      <c r="D68" s="1231">
        <v>0</v>
      </c>
      <c r="E68" s="1231">
        <v>0</v>
      </c>
      <c r="F68" s="1231">
        <v>0</v>
      </c>
      <c r="G68" s="1231">
        <v>0</v>
      </c>
      <c r="H68" s="1231">
        <v>0</v>
      </c>
      <c r="I68" s="1231">
        <v>0</v>
      </c>
      <c r="J68" s="1231">
        <v>0</v>
      </c>
      <c r="K68" s="1231">
        <v>0</v>
      </c>
      <c r="L68" s="1232" t="s">
        <v>517</v>
      </c>
      <c r="M68" s="1233" t="s">
        <v>781</v>
      </c>
      <c r="N68" s="1234">
        <v>61</v>
      </c>
      <c r="O68" s="1199"/>
    </row>
    <row r="69" spans="1:15" ht="21.75" thickBot="1" thickTop="1">
      <c r="A69" s="1230">
        <v>0</v>
      </c>
      <c r="B69" s="1231">
        <v>0</v>
      </c>
      <c r="C69" s="1231">
        <v>0</v>
      </c>
      <c r="D69" s="1231">
        <v>0</v>
      </c>
      <c r="E69" s="1231">
        <v>0</v>
      </c>
      <c r="F69" s="1231">
        <v>0</v>
      </c>
      <c r="G69" s="1231">
        <v>0</v>
      </c>
      <c r="H69" s="1231">
        <v>0</v>
      </c>
      <c r="I69" s="1231">
        <v>0</v>
      </c>
      <c r="J69" s="1231">
        <v>0</v>
      </c>
      <c r="K69" s="1235">
        <v>0</v>
      </c>
      <c r="L69" s="1232" t="s">
        <v>519</v>
      </c>
      <c r="M69" s="1233" t="s">
        <v>782</v>
      </c>
      <c r="N69" s="1234">
        <v>62</v>
      </c>
      <c r="O69" s="1199"/>
    </row>
    <row r="70" spans="1:15" ht="21.75" thickBot="1" thickTop="1">
      <c r="A70" s="1230">
        <v>0</v>
      </c>
      <c r="B70" s="1231">
        <v>0</v>
      </c>
      <c r="C70" s="1231">
        <v>0</v>
      </c>
      <c r="D70" s="1231">
        <v>0</v>
      </c>
      <c r="E70" s="1231">
        <v>0</v>
      </c>
      <c r="F70" s="1231">
        <v>0</v>
      </c>
      <c r="G70" s="1231">
        <v>0</v>
      </c>
      <c r="H70" s="1231">
        <v>0</v>
      </c>
      <c r="I70" s="1231">
        <v>0</v>
      </c>
      <c r="J70" s="1231">
        <v>0</v>
      </c>
      <c r="K70" s="1235">
        <v>0</v>
      </c>
      <c r="L70" s="1232" t="s">
        <v>521</v>
      </c>
      <c r="M70" s="1233" t="s">
        <v>783</v>
      </c>
      <c r="N70" s="1234">
        <v>63</v>
      </c>
      <c r="O70" s="1199"/>
    </row>
    <row r="71" spans="1:15" ht="21.75" thickBot="1" thickTop="1">
      <c r="A71" s="1230">
        <v>0</v>
      </c>
      <c r="B71" s="1231">
        <v>0</v>
      </c>
      <c r="C71" s="1231">
        <v>0</v>
      </c>
      <c r="D71" s="1231">
        <v>0</v>
      </c>
      <c r="E71" s="1231">
        <v>0</v>
      </c>
      <c r="F71" s="1231">
        <v>0</v>
      </c>
      <c r="G71" s="1231">
        <v>0</v>
      </c>
      <c r="H71" s="1231">
        <v>0</v>
      </c>
      <c r="I71" s="1231">
        <v>0</v>
      </c>
      <c r="J71" s="1231">
        <v>0</v>
      </c>
      <c r="K71" s="1235">
        <v>0</v>
      </c>
      <c r="L71" s="1232" t="s">
        <v>523</v>
      </c>
      <c r="M71" s="1233" t="s">
        <v>784</v>
      </c>
      <c r="N71" s="1234">
        <v>64</v>
      </c>
      <c r="O71" s="1199"/>
    </row>
    <row r="72" spans="1:15" ht="21.75" thickBot="1" thickTop="1">
      <c r="A72" s="1230">
        <v>0</v>
      </c>
      <c r="B72" s="1231">
        <v>0</v>
      </c>
      <c r="C72" s="1231">
        <v>0</v>
      </c>
      <c r="D72" s="1231">
        <v>0</v>
      </c>
      <c r="E72" s="1231">
        <v>0</v>
      </c>
      <c r="F72" s="1231">
        <v>0</v>
      </c>
      <c r="G72" s="1231">
        <v>0</v>
      </c>
      <c r="H72" s="1231">
        <v>0</v>
      </c>
      <c r="I72" s="1231">
        <v>0</v>
      </c>
      <c r="J72" s="1231">
        <v>0</v>
      </c>
      <c r="K72" s="1235">
        <v>0</v>
      </c>
      <c r="L72" s="1232" t="s">
        <v>525</v>
      </c>
      <c r="M72" s="1233" t="s">
        <v>785</v>
      </c>
      <c r="N72" s="1234">
        <v>65</v>
      </c>
      <c r="O72" s="1199"/>
    </row>
    <row r="73" spans="1:15" ht="21.75" thickBot="1" thickTop="1">
      <c r="A73" s="1230">
        <v>0</v>
      </c>
      <c r="B73" s="1231">
        <v>0</v>
      </c>
      <c r="C73" s="1231">
        <v>0</v>
      </c>
      <c r="D73" s="1231">
        <v>0</v>
      </c>
      <c r="E73" s="1231">
        <v>0</v>
      </c>
      <c r="F73" s="1231">
        <v>0</v>
      </c>
      <c r="G73" s="1231">
        <v>0</v>
      </c>
      <c r="H73" s="1231">
        <v>0</v>
      </c>
      <c r="I73" s="1231">
        <v>0</v>
      </c>
      <c r="J73" s="1231">
        <v>0</v>
      </c>
      <c r="K73" s="1235">
        <v>0</v>
      </c>
      <c r="L73" s="1232" t="s">
        <v>527</v>
      </c>
      <c r="M73" s="1233" t="s">
        <v>71</v>
      </c>
      <c r="N73" s="1234">
        <v>66</v>
      </c>
      <c r="O73" s="1199"/>
    </row>
    <row r="74" spans="1:15" ht="21.75" thickBot="1" thickTop="1">
      <c r="A74" s="1230">
        <v>0</v>
      </c>
      <c r="B74" s="1231">
        <v>0</v>
      </c>
      <c r="C74" s="1231">
        <v>0</v>
      </c>
      <c r="D74" s="1231">
        <v>0</v>
      </c>
      <c r="E74" s="1231">
        <v>0</v>
      </c>
      <c r="F74" s="1231">
        <v>0</v>
      </c>
      <c r="G74" s="1231">
        <v>0</v>
      </c>
      <c r="H74" s="1231">
        <v>0</v>
      </c>
      <c r="I74" s="1231">
        <v>0</v>
      </c>
      <c r="J74" s="1231">
        <v>0</v>
      </c>
      <c r="K74" s="1235">
        <v>0</v>
      </c>
      <c r="L74" s="1232" t="s">
        <v>143</v>
      </c>
      <c r="M74" s="1233" t="s">
        <v>786</v>
      </c>
      <c r="N74" s="1234">
        <v>67</v>
      </c>
      <c r="O74" s="1199"/>
    </row>
    <row r="75" spans="1:15" ht="21.75" thickBot="1" thickTop="1">
      <c r="A75" s="1230">
        <v>0</v>
      </c>
      <c r="B75" s="1231">
        <v>0</v>
      </c>
      <c r="C75" s="1231">
        <v>0</v>
      </c>
      <c r="D75" s="1231">
        <v>0</v>
      </c>
      <c r="E75" s="1231">
        <v>0</v>
      </c>
      <c r="F75" s="1231">
        <v>0</v>
      </c>
      <c r="G75" s="1231">
        <v>0</v>
      </c>
      <c r="H75" s="1231">
        <v>0</v>
      </c>
      <c r="I75" s="1231">
        <v>0</v>
      </c>
      <c r="J75" s="1231">
        <v>0</v>
      </c>
      <c r="K75" s="1235">
        <v>0</v>
      </c>
      <c r="L75" s="1232" t="s">
        <v>116</v>
      </c>
      <c r="M75" s="1233" t="s">
        <v>787</v>
      </c>
      <c r="N75" s="1234">
        <v>68</v>
      </c>
      <c r="O75" s="1199"/>
    </row>
    <row r="76" spans="1:15" ht="21.75" thickBot="1" thickTop="1">
      <c r="A76" s="1230">
        <v>77576</v>
      </c>
      <c r="B76" s="1231">
        <v>0</v>
      </c>
      <c r="C76" s="1231">
        <v>0</v>
      </c>
      <c r="D76" s="1231">
        <v>0</v>
      </c>
      <c r="E76" s="1231">
        <v>195</v>
      </c>
      <c r="F76" s="1231">
        <v>0</v>
      </c>
      <c r="G76" s="1231">
        <v>77381</v>
      </c>
      <c r="H76" s="1231">
        <v>0</v>
      </c>
      <c r="I76" s="1231">
        <v>0</v>
      </c>
      <c r="J76" s="1231">
        <v>0</v>
      </c>
      <c r="K76" s="1235">
        <v>0</v>
      </c>
      <c r="L76" s="1232" t="s">
        <v>531</v>
      </c>
      <c r="M76" s="1233" t="s">
        <v>788</v>
      </c>
      <c r="N76" s="1234">
        <v>69</v>
      </c>
      <c r="O76" s="1199"/>
    </row>
    <row r="77" spans="1:15" ht="21.75" thickBot="1" thickTop="1">
      <c r="A77" s="1230">
        <v>0</v>
      </c>
      <c r="B77" s="1231">
        <v>0</v>
      </c>
      <c r="C77" s="1231">
        <v>0</v>
      </c>
      <c r="D77" s="1231">
        <v>0</v>
      </c>
      <c r="E77" s="1231">
        <v>0</v>
      </c>
      <c r="F77" s="1231">
        <v>0</v>
      </c>
      <c r="G77" s="1231">
        <v>0</v>
      </c>
      <c r="H77" s="1231">
        <v>0</v>
      </c>
      <c r="I77" s="1231">
        <v>0</v>
      </c>
      <c r="J77" s="1231">
        <v>0</v>
      </c>
      <c r="K77" s="1235">
        <v>0</v>
      </c>
      <c r="L77" s="1232" t="s">
        <v>533</v>
      </c>
      <c r="M77" s="1233" t="s">
        <v>789</v>
      </c>
      <c r="N77" s="1234">
        <v>70</v>
      </c>
      <c r="O77" s="1199"/>
    </row>
    <row r="78" spans="1:15" ht="21.75" thickBot="1" thickTop="1">
      <c r="A78" s="1230">
        <v>0</v>
      </c>
      <c r="B78" s="1231">
        <v>0</v>
      </c>
      <c r="C78" s="1231">
        <v>0</v>
      </c>
      <c r="D78" s="1231">
        <v>0</v>
      </c>
      <c r="E78" s="1231">
        <v>0</v>
      </c>
      <c r="F78" s="1231">
        <v>0</v>
      </c>
      <c r="G78" s="1231">
        <v>0</v>
      </c>
      <c r="H78" s="1231">
        <v>0</v>
      </c>
      <c r="I78" s="1231">
        <v>0</v>
      </c>
      <c r="J78" s="1231">
        <v>0</v>
      </c>
      <c r="K78" s="1235">
        <v>0</v>
      </c>
      <c r="L78" s="1232" t="s">
        <v>790</v>
      </c>
      <c r="M78" s="1233" t="s">
        <v>791</v>
      </c>
      <c r="N78" s="1234">
        <v>71</v>
      </c>
      <c r="O78" s="1199"/>
    </row>
    <row r="79" spans="1:15" ht="24" thickBot="1" thickTop="1">
      <c r="A79" s="1230">
        <v>0</v>
      </c>
      <c r="B79" s="1236">
        <v>0</v>
      </c>
      <c r="C79" s="1236">
        <v>0</v>
      </c>
      <c r="D79" s="1236">
        <v>0</v>
      </c>
      <c r="E79" s="1236">
        <v>0</v>
      </c>
      <c r="F79" s="1236">
        <v>0</v>
      </c>
      <c r="G79" s="1236">
        <v>0</v>
      </c>
      <c r="H79" s="1236">
        <v>0</v>
      </c>
      <c r="I79" s="1236">
        <v>0</v>
      </c>
      <c r="J79" s="1236">
        <v>0</v>
      </c>
      <c r="K79" s="1237">
        <v>0</v>
      </c>
      <c r="L79" s="1232" t="s">
        <v>537</v>
      </c>
      <c r="M79" s="1233" t="s">
        <v>792</v>
      </c>
      <c r="N79" s="1238">
        <v>72</v>
      </c>
      <c r="O79" s="1199"/>
    </row>
    <row r="80" spans="1:15" ht="24" thickBot="1" thickTop="1">
      <c r="A80" s="1230">
        <v>0</v>
      </c>
      <c r="B80" s="1236">
        <v>0</v>
      </c>
      <c r="C80" s="1236">
        <v>0</v>
      </c>
      <c r="D80" s="1236">
        <v>0</v>
      </c>
      <c r="E80" s="1236">
        <v>0</v>
      </c>
      <c r="F80" s="1236">
        <v>0</v>
      </c>
      <c r="G80" s="1236">
        <v>0</v>
      </c>
      <c r="H80" s="1236">
        <v>0</v>
      </c>
      <c r="I80" s="1236">
        <v>0</v>
      </c>
      <c r="J80" s="1236">
        <v>0</v>
      </c>
      <c r="K80" s="1236">
        <v>0</v>
      </c>
      <c r="L80" s="1232" t="s">
        <v>78</v>
      </c>
      <c r="M80" s="1239" t="s">
        <v>77</v>
      </c>
      <c r="N80" s="1238">
        <v>73</v>
      </c>
      <c r="O80" s="1199"/>
    </row>
    <row r="81" spans="1:15" ht="24.75" thickBot="1" thickTop="1">
      <c r="A81" s="1240">
        <v>129733</v>
      </c>
      <c r="B81" s="1240">
        <f aca="true" t="shared" si="0" ref="B81:J81">SUM(B8:B80)</f>
        <v>4055</v>
      </c>
      <c r="C81" s="1240">
        <f t="shared" si="0"/>
        <v>0</v>
      </c>
      <c r="D81" s="1240">
        <f t="shared" si="0"/>
        <v>0</v>
      </c>
      <c r="E81" s="1240">
        <f t="shared" si="0"/>
        <v>3376</v>
      </c>
      <c r="F81" s="1240">
        <f t="shared" si="0"/>
        <v>0</v>
      </c>
      <c r="G81" s="1240">
        <v>122342</v>
      </c>
      <c r="H81" s="1240">
        <f t="shared" si="0"/>
        <v>0</v>
      </c>
      <c r="I81" s="1240">
        <f t="shared" si="0"/>
        <v>0</v>
      </c>
      <c r="J81" s="1240">
        <f t="shared" si="0"/>
        <v>0</v>
      </c>
      <c r="K81" s="1240">
        <f>SUM(K8:K80)</f>
        <v>0</v>
      </c>
      <c r="L81" s="1241" t="s">
        <v>25</v>
      </c>
      <c r="M81" s="1242" t="s">
        <v>17</v>
      </c>
      <c r="N81" s="1238"/>
      <c r="O81" s="1199"/>
    </row>
    <row r="82" ht="13.5" thickTop="1"/>
  </sheetData>
  <sheetProtection/>
  <mergeCells count="1">
    <mergeCell ref="A2:N2"/>
  </mergeCells>
  <printOptions/>
  <pageMargins left="0.16826923076923078" right="0.1201923076923077" top="0.5511811023622047" bottom="0" header="0.2362204724409449" footer="0"/>
  <pageSetup fitToWidth="2" horizontalDpi="300" verticalDpi="300" orientation="portrait" paperSize="9" scale="4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N36"/>
  <sheetViews>
    <sheetView showGridLines="0" zoomScale="70" zoomScaleNormal="70" workbookViewId="0" topLeftCell="A1">
      <selection activeCell="J11" sqref="J11"/>
    </sheetView>
  </sheetViews>
  <sheetFormatPr defaultColWidth="9.140625" defaultRowHeight="12.75"/>
  <cols>
    <col min="1" max="1" width="9.140625" style="29" customWidth="1"/>
    <col min="2" max="2" width="2.00390625" style="29" customWidth="1"/>
    <col min="3" max="3" width="18.7109375" style="29" customWidth="1"/>
    <col min="4" max="4" width="20.7109375" style="29" customWidth="1"/>
    <col min="5" max="5" width="19.28125" style="29" customWidth="1"/>
    <col min="6" max="6" width="20.140625" style="29" customWidth="1"/>
    <col min="7" max="7" width="19.140625" style="29" customWidth="1"/>
    <col min="8" max="8" width="18.28125" style="29" customWidth="1"/>
    <col min="9" max="9" width="16.7109375" style="29" customWidth="1"/>
    <col min="10" max="10" width="20.421875" style="29" customWidth="1"/>
    <col min="11" max="11" width="26.8515625" style="29" customWidth="1"/>
    <col min="12" max="12" width="19.57421875" style="29" customWidth="1"/>
    <col min="13" max="13" width="9.7109375" style="29" customWidth="1"/>
    <col min="14" max="14" width="12.7109375" style="29" customWidth="1"/>
    <col min="15" max="16384" width="9.140625" style="29" customWidth="1"/>
  </cols>
  <sheetData>
    <row r="1" spans="4:12" ht="20.25">
      <c r="D1" s="665" t="s">
        <v>331</v>
      </c>
      <c r="E1" s="97"/>
      <c r="F1" s="97"/>
      <c r="G1" s="97"/>
      <c r="H1" s="97"/>
      <c r="I1" s="97"/>
      <c r="J1" s="97"/>
      <c r="K1" s="97"/>
      <c r="L1" s="666"/>
    </row>
    <row r="2" spans="4:12" ht="18.75">
      <c r="D2" s="667" t="s">
        <v>223</v>
      </c>
      <c r="E2" s="97"/>
      <c r="F2" s="97"/>
      <c r="G2" s="96"/>
      <c r="H2" s="97"/>
      <c r="I2" s="97"/>
      <c r="J2" s="97"/>
      <c r="K2" s="97"/>
      <c r="L2" s="97"/>
    </row>
    <row r="3" spans="3:12" ht="19.5" thickBot="1">
      <c r="C3" s="668" t="s">
        <v>332</v>
      </c>
      <c r="D3" s="98"/>
      <c r="E3" s="98"/>
      <c r="F3" s="98"/>
      <c r="G3" s="99"/>
      <c r="H3" s="98"/>
      <c r="I3" s="98"/>
      <c r="J3" s="98"/>
      <c r="K3" s="98"/>
      <c r="L3" s="98"/>
    </row>
    <row r="4" spans="3:12" s="90" customFormat="1" ht="16.5" thickTop="1">
      <c r="C4" s="455" t="s">
        <v>222</v>
      </c>
      <c r="D4" s="456"/>
      <c r="E4" s="456"/>
      <c r="F4" s="456"/>
      <c r="G4" s="457" t="s">
        <v>221</v>
      </c>
      <c r="H4" s="478"/>
      <c r="I4" s="457" t="s">
        <v>220</v>
      </c>
      <c r="J4" s="450" t="s">
        <v>219</v>
      </c>
      <c r="K4" s="451" t="s">
        <v>218</v>
      </c>
      <c r="L4" s="452"/>
    </row>
    <row r="5" spans="3:12" s="90" customFormat="1" ht="20.25">
      <c r="C5" s="458" t="s">
        <v>17</v>
      </c>
      <c r="D5" s="475" t="s">
        <v>94</v>
      </c>
      <c r="E5" s="468" t="s">
        <v>274</v>
      </c>
      <c r="F5" s="468" t="s">
        <v>94</v>
      </c>
      <c r="G5" s="468" t="s">
        <v>89</v>
      </c>
      <c r="H5" s="472" t="s">
        <v>95</v>
      </c>
      <c r="I5" s="468" t="s">
        <v>96</v>
      </c>
      <c r="J5" s="468" t="s">
        <v>91</v>
      </c>
      <c r="K5" s="465" t="s">
        <v>89</v>
      </c>
      <c r="L5" s="449" t="s">
        <v>12</v>
      </c>
    </row>
    <row r="6" spans="3:12" s="90" customFormat="1" ht="15.75">
      <c r="C6" s="453"/>
      <c r="D6" s="476"/>
      <c r="E6" s="469" t="s">
        <v>86</v>
      </c>
      <c r="F6" s="471"/>
      <c r="G6" s="469" t="s">
        <v>86</v>
      </c>
      <c r="H6" s="473"/>
      <c r="I6" s="469" t="s">
        <v>87</v>
      </c>
      <c r="J6" s="469" t="s">
        <v>81</v>
      </c>
      <c r="K6" s="466" t="s">
        <v>92</v>
      </c>
      <c r="L6" s="221"/>
    </row>
    <row r="7" spans="3:12" s="90" customFormat="1" ht="16.5" thickBot="1">
      <c r="C7" s="224" t="s">
        <v>25</v>
      </c>
      <c r="D7" s="477" t="s">
        <v>97</v>
      </c>
      <c r="E7" s="470" t="s">
        <v>275</v>
      </c>
      <c r="F7" s="470" t="s">
        <v>97</v>
      </c>
      <c r="G7" s="470" t="s">
        <v>93</v>
      </c>
      <c r="H7" s="474" t="s">
        <v>98</v>
      </c>
      <c r="I7" s="470" t="s">
        <v>99</v>
      </c>
      <c r="J7" s="470" t="s">
        <v>82</v>
      </c>
      <c r="K7" s="467" t="s">
        <v>93</v>
      </c>
      <c r="L7" s="224" t="s">
        <v>29</v>
      </c>
    </row>
    <row r="8" spans="3:14" ht="21.75" thickBot="1" thickTop="1">
      <c r="C8" s="463">
        <f>SUM(D8+F8)</f>
        <v>0</v>
      </c>
      <c r="D8" s="459">
        <v>0</v>
      </c>
      <c r="E8" s="443">
        <v>0</v>
      </c>
      <c r="F8" s="443">
        <v>0</v>
      </c>
      <c r="G8" s="443">
        <v>0</v>
      </c>
      <c r="H8" s="443">
        <v>0</v>
      </c>
      <c r="I8" s="443">
        <v>0</v>
      </c>
      <c r="J8" s="359">
        <v>357671</v>
      </c>
      <c r="K8" s="446">
        <v>9927</v>
      </c>
      <c r="L8" s="414" t="s">
        <v>340</v>
      </c>
      <c r="M8" s="196"/>
      <c r="N8" s="196"/>
    </row>
    <row r="9" spans="3:14" s="105" customFormat="1" ht="24.75" customHeight="1" thickBot="1" thickTop="1">
      <c r="C9" s="463">
        <f aca="true" t="shared" si="0" ref="C9:C19">SUM(D9+F9)</f>
        <v>0</v>
      </c>
      <c r="D9" s="460">
        <v>0</v>
      </c>
      <c r="E9" s="358">
        <v>0</v>
      </c>
      <c r="F9" s="358">
        <v>0</v>
      </c>
      <c r="G9" s="358">
        <v>0</v>
      </c>
      <c r="H9" s="358">
        <v>0</v>
      </c>
      <c r="I9" s="358">
        <v>0</v>
      </c>
      <c r="J9" s="358">
        <v>521096</v>
      </c>
      <c r="K9" s="447">
        <v>14359</v>
      </c>
      <c r="L9" s="415" t="s">
        <v>341</v>
      </c>
      <c r="M9" s="197"/>
      <c r="N9" s="197"/>
    </row>
    <row r="10" spans="3:12" ht="21.75" thickBot="1" thickTop="1">
      <c r="C10" s="464">
        <f t="shared" si="0"/>
        <v>0</v>
      </c>
      <c r="D10" s="461">
        <v>0</v>
      </c>
      <c r="E10" s="444">
        <v>0</v>
      </c>
      <c r="F10" s="444">
        <v>0</v>
      </c>
      <c r="G10" s="444">
        <v>0</v>
      </c>
      <c r="H10" s="444">
        <v>0</v>
      </c>
      <c r="I10" s="444">
        <v>0</v>
      </c>
      <c r="J10" s="361">
        <v>452088</v>
      </c>
      <c r="K10" s="448">
        <v>13022</v>
      </c>
      <c r="L10" s="416" t="s">
        <v>342</v>
      </c>
    </row>
    <row r="11" spans="3:12" s="100" customFormat="1" ht="21.75" thickBot="1" thickTop="1">
      <c r="C11" s="463">
        <f t="shared" si="0"/>
        <v>0</v>
      </c>
      <c r="D11" s="460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  <c r="J11" s="360">
        <v>436133</v>
      </c>
      <c r="K11" s="454">
        <v>12349</v>
      </c>
      <c r="L11" s="417" t="s">
        <v>343</v>
      </c>
    </row>
    <row r="12" spans="3:12" ht="21.75" thickBot="1" thickTop="1">
      <c r="C12" s="463">
        <f t="shared" si="0"/>
        <v>0</v>
      </c>
      <c r="D12" s="460">
        <v>0</v>
      </c>
      <c r="E12" s="358">
        <v>0</v>
      </c>
      <c r="F12" s="358">
        <v>0</v>
      </c>
      <c r="G12" s="358">
        <v>0</v>
      </c>
      <c r="H12" s="358">
        <v>0</v>
      </c>
      <c r="I12" s="358">
        <v>0</v>
      </c>
      <c r="J12" s="360"/>
      <c r="K12" s="454"/>
      <c r="L12" s="417" t="s">
        <v>344</v>
      </c>
    </row>
    <row r="13" spans="3:12" ht="21.75" thickBot="1" thickTop="1">
      <c r="C13" s="463">
        <f t="shared" si="0"/>
        <v>0</v>
      </c>
      <c r="D13" s="460">
        <v>0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60"/>
      <c r="K13" s="454"/>
      <c r="L13" s="417" t="s">
        <v>345</v>
      </c>
    </row>
    <row r="14" spans="3:12" ht="21.75" thickBot="1" thickTop="1">
      <c r="C14" s="464">
        <f t="shared" si="0"/>
        <v>0</v>
      </c>
      <c r="D14" s="461">
        <v>0</v>
      </c>
      <c r="E14" s="444">
        <v>0</v>
      </c>
      <c r="F14" s="444">
        <v>0</v>
      </c>
      <c r="G14" s="444">
        <v>0</v>
      </c>
      <c r="H14" s="444">
        <v>0</v>
      </c>
      <c r="I14" s="444">
        <v>0</v>
      </c>
      <c r="J14" s="361"/>
      <c r="K14" s="448"/>
      <c r="L14" s="417" t="s">
        <v>346</v>
      </c>
    </row>
    <row r="15" spans="3:12" ht="21.75" thickBot="1" thickTop="1">
      <c r="C15" s="464">
        <f t="shared" si="0"/>
        <v>0</v>
      </c>
      <c r="D15" s="461">
        <v>0</v>
      </c>
      <c r="E15" s="444">
        <v>0</v>
      </c>
      <c r="F15" s="444">
        <v>0</v>
      </c>
      <c r="G15" s="444">
        <v>0</v>
      </c>
      <c r="H15" s="444">
        <v>0</v>
      </c>
      <c r="I15" s="444">
        <v>0</v>
      </c>
      <c r="J15" s="361"/>
      <c r="K15" s="448"/>
      <c r="L15" s="418" t="s">
        <v>347</v>
      </c>
    </row>
    <row r="16" spans="3:12" s="90" customFormat="1" ht="21.75" thickBot="1" thickTop="1">
      <c r="C16" s="463">
        <f t="shared" si="0"/>
        <v>0</v>
      </c>
      <c r="D16" s="460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0</v>
      </c>
      <c r="J16" s="360"/>
      <c r="K16" s="454"/>
      <c r="L16" s="417" t="s">
        <v>348</v>
      </c>
    </row>
    <row r="17" spans="3:13" s="30" customFormat="1" ht="21.75" thickBot="1" thickTop="1">
      <c r="C17" s="463">
        <f t="shared" si="0"/>
        <v>0</v>
      </c>
      <c r="D17" s="460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J17" s="360"/>
      <c r="K17" s="454"/>
      <c r="L17" s="417" t="s">
        <v>349</v>
      </c>
      <c r="M17" s="442"/>
    </row>
    <row r="18" spans="3:12" ht="21.75" thickBot="1" thickTop="1">
      <c r="C18" s="464">
        <f t="shared" si="0"/>
        <v>0</v>
      </c>
      <c r="D18" s="461">
        <v>0</v>
      </c>
      <c r="E18" s="444">
        <v>0</v>
      </c>
      <c r="F18" s="444">
        <v>0</v>
      </c>
      <c r="G18" s="444">
        <v>0</v>
      </c>
      <c r="H18" s="444">
        <v>0</v>
      </c>
      <c r="I18" s="444">
        <v>0</v>
      </c>
      <c r="J18" s="361"/>
      <c r="K18" s="448"/>
      <c r="L18" s="414" t="s">
        <v>350</v>
      </c>
    </row>
    <row r="19" spans="3:13" s="168" customFormat="1" ht="24.75" customHeight="1" thickBot="1" thickTop="1">
      <c r="C19" s="463">
        <f t="shared" si="0"/>
        <v>0</v>
      </c>
      <c r="D19" s="551">
        <v>0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/>
      <c r="K19" s="553"/>
      <c r="L19" s="419" t="s">
        <v>351</v>
      </c>
      <c r="M19" s="182"/>
    </row>
    <row r="20" spans="3:12" ht="21.75" thickBot="1" thickTop="1">
      <c r="C20" s="464">
        <f aca="true" t="shared" si="1" ref="C20:K20">SUM(C8:C19)</f>
        <v>0</v>
      </c>
      <c r="D20" s="462">
        <f t="shared" si="1"/>
        <v>0</v>
      </c>
      <c r="E20" s="169">
        <f t="shared" si="1"/>
        <v>0</v>
      </c>
      <c r="F20" s="169">
        <f t="shared" si="1"/>
        <v>0</v>
      </c>
      <c r="G20" s="169">
        <f t="shared" si="1"/>
        <v>0</v>
      </c>
      <c r="H20" s="169">
        <f t="shared" si="1"/>
        <v>0</v>
      </c>
      <c r="I20" s="169">
        <f t="shared" si="1"/>
        <v>0</v>
      </c>
      <c r="J20" s="170">
        <f t="shared" si="1"/>
        <v>1766988</v>
      </c>
      <c r="K20" s="362">
        <f t="shared" si="1"/>
        <v>49657</v>
      </c>
      <c r="L20" s="312" t="s">
        <v>30</v>
      </c>
    </row>
    <row r="21" spans="3:12" ht="21.75" thickBot="1" thickTop="1">
      <c r="C21" s="94"/>
      <c r="D21" s="94"/>
      <c r="E21" s="94"/>
      <c r="F21" s="94"/>
      <c r="G21" s="94"/>
      <c r="H21" s="94"/>
      <c r="I21" s="94"/>
      <c r="J21" s="94"/>
      <c r="K21" s="94"/>
      <c r="L21" s="95"/>
    </row>
    <row r="22" spans="3:12" ht="21.75" thickBot="1" thickTop="1">
      <c r="C22" s="463">
        <f>SUM(D22+F22)</f>
        <v>0</v>
      </c>
      <c r="D22" s="459">
        <v>0</v>
      </c>
      <c r="E22" s="443">
        <v>0</v>
      </c>
      <c r="F22" s="443">
        <v>0</v>
      </c>
      <c r="G22" s="443">
        <v>0</v>
      </c>
      <c r="H22" s="443">
        <v>0</v>
      </c>
      <c r="I22" s="443">
        <v>0</v>
      </c>
      <c r="J22" s="359">
        <v>365771</v>
      </c>
      <c r="K22" s="446">
        <v>10521</v>
      </c>
      <c r="L22" s="414" t="s">
        <v>319</v>
      </c>
    </row>
    <row r="23" spans="3:12" ht="24.75" customHeight="1" thickBot="1" thickTop="1">
      <c r="C23" s="463">
        <f aca="true" t="shared" si="2" ref="C23:C33">SUM(D23+F23)</f>
        <v>0</v>
      </c>
      <c r="D23" s="460">
        <v>0</v>
      </c>
      <c r="E23" s="358">
        <v>0</v>
      </c>
      <c r="F23" s="358">
        <v>0</v>
      </c>
      <c r="G23" s="358">
        <v>0</v>
      </c>
      <c r="H23" s="358">
        <v>0</v>
      </c>
      <c r="I23" s="358">
        <v>0</v>
      </c>
      <c r="J23" s="358">
        <v>361460</v>
      </c>
      <c r="K23" s="447">
        <v>10098</v>
      </c>
      <c r="L23" s="415" t="s">
        <v>320</v>
      </c>
    </row>
    <row r="24" spans="3:12" ht="21.75" thickBot="1" thickTop="1">
      <c r="C24" s="464">
        <f t="shared" si="2"/>
        <v>0</v>
      </c>
      <c r="D24" s="461">
        <v>0</v>
      </c>
      <c r="E24" s="444">
        <v>0</v>
      </c>
      <c r="F24" s="444">
        <v>0</v>
      </c>
      <c r="G24" s="444">
        <v>0</v>
      </c>
      <c r="H24" s="444">
        <v>0</v>
      </c>
      <c r="I24" s="444">
        <v>0</v>
      </c>
      <c r="J24" s="361">
        <v>501330</v>
      </c>
      <c r="K24" s="448">
        <v>11942</v>
      </c>
      <c r="L24" s="416" t="s">
        <v>321</v>
      </c>
    </row>
    <row r="25" spans="3:12" s="90" customFormat="1" ht="21.75" thickBot="1" thickTop="1">
      <c r="C25" s="463">
        <f t="shared" si="2"/>
        <v>0</v>
      </c>
      <c r="D25" s="460">
        <v>0</v>
      </c>
      <c r="E25" s="358">
        <v>0</v>
      </c>
      <c r="F25" s="358">
        <v>0</v>
      </c>
      <c r="G25" s="358">
        <v>0</v>
      </c>
      <c r="H25" s="358">
        <v>0</v>
      </c>
      <c r="I25" s="358">
        <v>0</v>
      </c>
      <c r="J25" s="360">
        <v>395884</v>
      </c>
      <c r="K25" s="454">
        <v>11552</v>
      </c>
      <c r="L25" s="417" t="s">
        <v>322</v>
      </c>
    </row>
    <row r="26" spans="3:12" ht="21.75" thickBot="1" thickTop="1">
      <c r="C26" s="463">
        <f t="shared" si="2"/>
        <v>0</v>
      </c>
      <c r="D26" s="460">
        <v>0</v>
      </c>
      <c r="E26" s="358">
        <v>0</v>
      </c>
      <c r="F26" s="358">
        <v>0</v>
      </c>
      <c r="G26" s="358">
        <v>0</v>
      </c>
      <c r="H26" s="358">
        <v>0</v>
      </c>
      <c r="I26" s="358">
        <v>0</v>
      </c>
      <c r="J26" s="360">
        <v>492340</v>
      </c>
      <c r="K26" s="454">
        <v>13733</v>
      </c>
      <c r="L26" s="417" t="s">
        <v>323</v>
      </c>
    </row>
    <row r="27" spans="3:12" ht="21.75" thickBot="1" thickTop="1">
      <c r="C27" s="463">
        <f t="shared" si="2"/>
        <v>0</v>
      </c>
      <c r="D27" s="460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0</v>
      </c>
      <c r="J27" s="360">
        <v>596791</v>
      </c>
      <c r="K27" s="454">
        <v>16902</v>
      </c>
      <c r="L27" s="417" t="s">
        <v>324</v>
      </c>
    </row>
    <row r="28" spans="3:12" ht="21.75" thickBot="1" thickTop="1">
      <c r="C28" s="464">
        <f t="shared" si="2"/>
        <v>0</v>
      </c>
      <c r="D28" s="461">
        <v>0</v>
      </c>
      <c r="E28" s="444">
        <v>0</v>
      </c>
      <c r="F28" s="444">
        <v>0</v>
      </c>
      <c r="G28" s="444">
        <v>0</v>
      </c>
      <c r="H28" s="444">
        <v>0</v>
      </c>
      <c r="I28" s="444">
        <v>0</v>
      </c>
      <c r="J28" s="361">
        <v>473290</v>
      </c>
      <c r="K28" s="448">
        <v>12914</v>
      </c>
      <c r="L28" s="417" t="s">
        <v>325</v>
      </c>
    </row>
    <row r="29" spans="3:12" ht="21.75" thickBot="1" thickTop="1">
      <c r="C29" s="464">
        <f t="shared" si="2"/>
        <v>0</v>
      </c>
      <c r="D29" s="461">
        <v>0</v>
      </c>
      <c r="E29" s="444">
        <v>0</v>
      </c>
      <c r="F29" s="444">
        <v>0</v>
      </c>
      <c r="G29" s="444">
        <v>0</v>
      </c>
      <c r="H29" s="444">
        <v>0</v>
      </c>
      <c r="I29" s="444">
        <v>0</v>
      </c>
      <c r="J29" s="361">
        <v>639423</v>
      </c>
      <c r="K29" s="448">
        <v>17784</v>
      </c>
      <c r="L29" s="418" t="s">
        <v>326</v>
      </c>
    </row>
    <row r="30" spans="3:12" s="100" customFormat="1" ht="21.75" thickBot="1" thickTop="1">
      <c r="C30" s="463">
        <f t="shared" si="2"/>
        <v>0</v>
      </c>
      <c r="D30" s="460">
        <v>0</v>
      </c>
      <c r="E30" s="358">
        <v>0</v>
      </c>
      <c r="F30" s="358">
        <v>0</v>
      </c>
      <c r="G30" s="358">
        <v>0</v>
      </c>
      <c r="H30" s="358">
        <v>0</v>
      </c>
      <c r="I30" s="358">
        <v>0</v>
      </c>
      <c r="J30" s="360">
        <v>835501</v>
      </c>
      <c r="K30" s="454">
        <v>22786</v>
      </c>
      <c r="L30" s="417" t="s">
        <v>327</v>
      </c>
    </row>
    <row r="31" spans="3:13" s="100" customFormat="1" ht="21.75" thickBot="1" thickTop="1">
      <c r="C31" s="463">
        <f t="shared" si="2"/>
        <v>0</v>
      </c>
      <c r="D31" s="460">
        <v>0</v>
      </c>
      <c r="E31" s="358">
        <v>0</v>
      </c>
      <c r="F31" s="358">
        <v>0</v>
      </c>
      <c r="G31" s="358">
        <v>0</v>
      </c>
      <c r="H31" s="358">
        <v>0</v>
      </c>
      <c r="I31" s="358">
        <v>0</v>
      </c>
      <c r="J31" s="360">
        <v>578480</v>
      </c>
      <c r="K31" s="454">
        <v>16241</v>
      </c>
      <c r="L31" s="417" t="s">
        <v>328</v>
      </c>
      <c r="M31" s="445"/>
    </row>
    <row r="32" spans="3:12" ht="21.75" thickBot="1" thickTop="1">
      <c r="C32" s="464">
        <f t="shared" si="2"/>
        <v>0</v>
      </c>
      <c r="D32" s="461">
        <v>0</v>
      </c>
      <c r="E32" s="444">
        <v>0</v>
      </c>
      <c r="F32" s="444">
        <v>0</v>
      </c>
      <c r="G32" s="444">
        <v>0</v>
      </c>
      <c r="H32" s="444">
        <v>0</v>
      </c>
      <c r="I32" s="444">
        <v>0</v>
      </c>
      <c r="J32" s="361">
        <v>596967</v>
      </c>
      <c r="K32" s="448">
        <v>16117</v>
      </c>
      <c r="L32" s="414" t="s">
        <v>329</v>
      </c>
    </row>
    <row r="33" spans="3:13" s="181" customFormat="1" ht="24.75" customHeight="1" thickBot="1" thickTop="1">
      <c r="C33" s="463">
        <f t="shared" si="2"/>
        <v>0</v>
      </c>
      <c r="D33" s="551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0</v>
      </c>
      <c r="J33" s="552">
        <v>305722</v>
      </c>
      <c r="K33" s="553">
        <v>8541</v>
      </c>
      <c r="L33" s="419" t="s">
        <v>330</v>
      </c>
      <c r="M33" s="183"/>
    </row>
    <row r="34" spans="3:12" ht="21.75" thickBot="1" thickTop="1">
      <c r="C34" s="464">
        <f aca="true" t="shared" si="3" ref="C34:K34">SUM(C22:C33)</f>
        <v>0</v>
      </c>
      <c r="D34" s="462">
        <f t="shared" si="3"/>
        <v>0</v>
      </c>
      <c r="E34" s="169">
        <f t="shared" si="3"/>
        <v>0</v>
      </c>
      <c r="F34" s="169">
        <f t="shared" si="3"/>
        <v>0</v>
      </c>
      <c r="G34" s="169">
        <f t="shared" si="3"/>
        <v>0</v>
      </c>
      <c r="H34" s="169">
        <f t="shared" si="3"/>
        <v>0</v>
      </c>
      <c r="I34" s="169">
        <f t="shared" si="3"/>
        <v>0</v>
      </c>
      <c r="J34" s="170">
        <f t="shared" si="3"/>
        <v>6142959</v>
      </c>
      <c r="K34" s="362">
        <f t="shared" si="3"/>
        <v>169131</v>
      </c>
      <c r="L34" s="357" t="s">
        <v>30</v>
      </c>
    </row>
    <row r="35" spans="3:4" ht="16.5" thickTop="1">
      <c r="C35" s="101"/>
      <c r="D35" s="101"/>
    </row>
    <row r="36" spans="12:14" ht="15.75">
      <c r="L36" s="102"/>
      <c r="M36" s="102"/>
      <c r="N36" s="95"/>
    </row>
  </sheetData>
  <sheetProtection/>
  <printOptions horizontalCentered="1"/>
  <pageMargins left="0.7480314960629921" right="0.4330708661417323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L44"/>
  <sheetViews>
    <sheetView showGridLines="0" view="pageBreakPreview" zoomScale="60" zoomScaleNormal="70" zoomScalePageLayoutView="0" workbookViewId="0" topLeftCell="A10">
      <selection activeCell="C32" sqref="C32:D32"/>
    </sheetView>
  </sheetViews>
  <sheetFormatPr defaultColWidth="9.140625" defaultRowHeight="12.75"/>
  <cols>
    <col min="1" max="1" width="14.00390625" style="687" customWidth="1"/>
    <col min="2" max="3" width="12.57421875" style="687" customWidth="1"/>
    <col min="4" max="4" width="10.7109375" style="687" customWidth="1"/>
    <col min="5" max="5" width="10.8515625" style="687" customWidth="1"/>
    <col min="6" max="6" width="10.57421875" style="687" customWidth="1"/>
    <col min="7" max="7" width="11.8515625" style="687" customWidth="1"/>
    <col min="8" max="8" width="10.140625" style="687" customWidth="1"/>
    <col min="9" max="9" width="12.28125" style="687" customWidth="1"/>
    <col min="10" max="10" width="12.57421875" style="687" customWidth="1"/>
    <col min="11" max="11" width="14.00390625" style="687" bestFit="1" customWidth="1"/>
    <col min="12" max="14" width="14.8515625" style="687" customWidth="1"/>
    <col min="15" max="15" width="11.00390625" style="687" customWidth="1"/>
    <col min="16" max="16" width="11.421875" style="687" customWidth="1"/>
    <col min="17" max="17" width="7.421875" style="687" customWidth="1"/>
    <col min="18" max="18" width="11.140625" style="910" customWidth="1"/>
    <col min="19" max="19" width="12.28125" style="687" customWidth="1"/>
    <col min="20" max="21" width="11.7109375" style="687" customWidth="1"/>
    <col min="22" max="22" width="11.57421875" style="687" customWidth="1"/>
    <col min="23" max="23" width="12.57421875" style="687" customWidth="1"/>
    <col min="24" max="24" width="12.8515625" style="687" customWidth="1"/>
    <col min="25" max="25" width="10.57421875" style="687" customWidth="1"/>
    <col min="26" max="26" width="11.421875" style="687" customWidth="1"/>
    <col min="27" max="27" width="10.57421875" style="687" customWidth="1"/>
    <col min="28" max="28" width="11.7109375" style="687" customWidth="1"/>
    <col min="29" max="29" width="17.140625" style="687" customWidth="1"/>
    <col min="30" max="30" width="3.8515625" style="687" customWidth="1"/>
    <col min="31" max="31" width="10.28125" style="687" bestFit="1" customWidth="1"/>
    <col min="32" max="16384" width="9.140625" style="687" customWidth="1"/>
  </cols>
  <sheetData>
    <row r="1" spans="1:36" ht="33" thickBot="1" thickTop="1">
      <c r="A1" s="683"/>
      <c r="B1" s="684" t="s">
        <v>356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896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6"/>
      <c r="AH1" s="688"/>
      <c r="AI1" s="689"/>
      <c r="AJ1" s="690"/>
    </row>
    <row r="2" spans="1:38" ht="36" customHeight="1" thickBot="1" thickTop="1">
      <c r="A2" s="691"/>
      <c r="B2" s="692" t="s">
        <v>357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897"/>
      <c r="S2" s="693"/>
      <c r="T2" s="693"/>
      <c r="U2" s="693"/>
      <c r="V2" s="693"/>
      <c r="W2" s="693"/>
      <c r="X2" s="693"/>
      <c r="Y2" s="693"/>
      <c r="Z2" s="693"/>
      <c r="AB2" s="693"/>
      <c r="AC2" s="694"/>
      <c r="AL2" s="695"/>
    </row>
    <row r="3" spans="1:29" s="696" customFormat="1" ht="16.5" customHeight="1" thickTop="1">
      <c r="A3" s="1275" t="s">
        <v>161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81" t="s">
        <v>32</v>
      </c>
      <c r="M3" s="1276"/>
      <c r="N3" s="1276"/>
      <c r="O3" s="1276"/>
      <c r="P3" s="1276"/>
      <c r="Q3" s="1276"/>
      <c r="R3" s="1276"/>
      <c r="S3" s="1276"/>
      <c r="T3" s="1276"/>
      <c r="U3" s="1276"/>
      <c r="V3" s="1276"/>
      <c r="W3" s="1276"/>
      <c r="X3" s="1276"/>
      <c r="Y3" s="1276"/>
      <c r="Z3" s="1276"/>
      <c r="AA3" s="1276"/>
      <c r="AB3" s="1276"/>
      <c r="AC3" s="1282"/>
    </row>
    <row r="4" spans="1:29" s="696" customFormat="1" ht="16.5" customHeight="1">
      <c r="A4" s="697" t="s">
        <v>33</v>
      </c>
      <c r="B4" s="698" t="s">
        <v>187</v>
      </c>
      <c r="C4" s="698"/>
      <c r="D4" s="698"/>
      <c r="E4" s="699"/>
      <c r="F4" s="699"/>
      <c r="G4" s="699"/>
      <c r="H4" s="699"/>
      <c r="I4" s="699"/>
      <c r="J4" s="700"/>
      <c r="K4" s="701" t="s">
        <v>101</v>
      </c>
      <c r="L4" s="701" t="s">
        <v>174</v>
      </c>
      <c r="M4" s="701" t="s">
        <v>190</v>
      </c>
      <c r="N4" s="701" t="s">
        <v>193</v>
      </c>
      <c r="O4" s="701" t="s">
        <v>171</v>
      </c>
      <c r="P4" s="1283" t="s">
        <v>103</v>
      </c>
      <c r="Q4" s="1284"/>
      <c r="R4" s="1285"/>
      <c r="S4" s="848"/>
      <c r="T4" s="850"/>
      <c r="U4" s="850"/>
      <c r="V4" s="851"/>
      <c r="W4" s="849" t="s">
        <v>151</v>
      </c>
      <c r="X4" s="849"/>
      <c r="Y4" s="849"/>
      <c r="Z4" s="852"/>
      <c r="AA4" s="853"/>
      <c r="AB4" s="854"/>
      <c r="AC4" s="702"/>
    </row>
    <row r="5" spans="1:29" s="696" customFormat="1" ht="16.5" customHeight="1">
      <c r="A5" s="703" t="s">
        <v>51</v>
      </c>
      <c r="B5" s="704" t="s">
        <v>180</v>
      </c>
      <c r="C5" s="704"/>
      <c r="D5" s="705"/>
      <c r="E5" s="704"/>
      <c r="F5" s="704"/>
      <c r="G5" s="704"/>
      <c r="H5" s="704"/>
      <c r="I5" s="704"/>
      <c r="J5" s="706"/>
      <c r="K5" s="707" t="s">
        <v>175</v>
      </c>
      <c r="L5" s="707" t="s">
        <v>173</v>
      </c>
      <c r="M5" s="708" t="s">
        <v>191</v>
      </c>
      <c r="N5" s="708" t="s">
        <v>192</v>
      </c>
      <c r="O5" s="709" t="s">
        <v>145</v>
      </c>
      <c r="P5" s="1286" t="s">
        <v>169</v>
      </c>
      <c r="Q5" s="1287"/>
      <c r="R5" s="1288"/>
      <c r="S5" s="855"/>
      <c r="T5" s="857"/>
      <c r="U5" s="857"/>
      <c r="V5" s="858"/>
      <c r="W5" s="856" t="s">
        <v>152</v>
      </c>
      <c r="X5" s="856"/>
      <c r="Y5" s="856"/>
      <c r="Z5" s="719"/>
      <c r="AA5" s="859"/>
      <c r="AB5" s="860"/>
      <c r="AC5" s="710"/>
    </row>
    <row r="6" spans="1:29" s="696" customFormat="1" ht="20.25">
      <c r="A6" s="711" t="s">
        <v>214</v>
      </c>
      <c r="B6" s="712" t="s">
        <v>56</v>
      </c>
      <c r="C6" s="713" t="s">
        <v>117</v>
      </c>
      <c r="D6" s="714"/>
      <c r="E6" s="713" t="s">
        <v>182</v>
      </c>
      <c r="F6" s="713" t="s">
        <v>59</v>
      </c>
      <c r="G6" s="713" t="s">
        <v>68</v>
      </c>
      <c r="H6" s="713" t="s">
        <v>237</v>
      </c>
      <c r="I6" s="713" t="s">
        <v>102</v>
      </c>
      <c r="J6" s="715" t="s">
        <v>301</v>
      </c>
      <c r="K6" s="716" t="s">
        <v>178</v>
      </c>
      <c r="L6" s="716" t="s">
        <v>174</v>
      </c>
      <c r="M6" s="716" t="s">
        <v>190</v>
      </c>
      <c r="N6" s="716" t="s">
        <v>194</v>
      </c>
      <c r="O6" s="709" t="s">
        <v>303</v>
      </c>
      <c r="P6" s="717"/>
      <c r="Q6" s="718"/>
      <c r="R6" s="898"/>
      <c r="S6" s="714"/>
      <c r="T6" s="713"/>
      <c r="U6" s="713"/>
      <c r="V6" s="861"/>
      <c r="W6" s="719"/>
      <c r="X6" s="719"/>
      <c r="Y6" s="719"/>
      <c r="Z6" s="719"/>
      <c r="AA6" s="720" t="s">
        <v>162</v>
      </c>
      <c r="AB6" s="721" t="s">
        <v>162</v>
      </c>
      <c r="AC6" s="722"/>
    </row>
    <row r="7" spans="1:29" s="696" customFormat="1" ht="18.75">
      <c r="A7" s="723" t="s">
        <v>25</v>
      </c>
      <c r="B7" s="724" t="s">
        <v>4</v>
      </c>
      <c r="C7" s="725" t="s">
        <v>196</v>
      </c>
      <c r="D7" s="725" t="s">
        <v>104</v>
      </c>
      <c r="E7" s="725" t="s">
        <v>183</v>
      </c>
      <c r="F7" s="725"/>
      <c r="G7" s="725"/>
      <c r="H7" s="725"/>
      <c r="I7" s="725" t="s">
        <v>80</v>
      </c>
      <c r="J7" s="726"/>
      <c r="K7" s="727" t="s">
        <v>179</v>
      </c>
      <c r="L7" s="727"/>
      <c r="M7" s="727"/>
      <c r="N7" s="727"/>
      <c r="O7" s="716" t="s">
        <v>171</v>
      </c>
      <c r="P7" s="724" t="s">
        <v>160</v>
      </c>
      <c r="Q7" s="725" t="s">
        <v>304</v>
      </c>
      <c r="R7" s="899" t="s">
        <v>168</v>
      </c>
      <c r="S7" s="725" t="s">
        <v>160</v>
      </c>
      <c r="T7" s="725" t="s">
        <v>79</v>
      </c>
      <c r="U7" s="725" t="s">
        <v>305</v>
      </c>
      <c r="V7" s="725" t="s">
        <v>306</v>
      </c>
      <c r="W7" s="725" t="s">
        <v>307</v>
      </c>
      <c r="X7" s="725" t="s">
        <v>308</v>
      </c>
      <c r="Y7" s="725" t="s">
        <v>189</v>
      </c>
      <c r="Z7" s="725" t="s">
        <v>100</v>
      </c>
      <c r="AA7" s="725" t="s">
        <v>164</v>
      </c>
      <c r="AB7" s="726" t="s">
        <v>163</v>
      </c>
      <c r="AC7" s="728" t="s">
        <v>12</v>
      </c>
    </row>
    <row r="8" spans="1:29" s="696" customFormat="1" ht="19.5">
      <c r="A8" s="729" t="s">
        <v>215</v>
      </c>
      <c r="B8" s="730" t="s">
        <v>78</v>
      </c>
      <c r="C8" s="730" t="s">
        <v>197</v>
      </c>
      <c r="D8" s="730"/>
      <c r="E8" s="730" t="s">
        <v>181</v>
      </c>
      <c r="F8" s="730" t="s">
        <v>122</v>
      </c>
      <c r="G8" s="730" t="s">
        <v>106</v>
      </c>
      <c r="H8" s="730" t="s">
        <v>238</v>
      </c>
      <c r="I8" s="730" t="s">
        <v>109</v>
      </c>
      <c r="J8" s="731" t="s">
        <v>302</v>
      </c>
      <c r="K8" s="730" t="s">
        <v>176</v>
      </c>
      <c r="L8" s="730" t="s">
        <v>108</v>
      </c>
      <c r="M8" s="730" t="s">
        <v>191</v>
      </c>
      <c r="N8" s="730" t="s">
        <v>195</v>
      </c>
      <c r="O8" s="730" t="s">
        <v>145</v>
      </c>
      <c r="P8" s="730" t="s">
        <v>25</v>
      </c>
      <c r="Q8" s="733"/>
      <c r="R8" s="900" t="s">
        <v>309</v>
      </c>
      <c r="S8" s="732" t="s">
        <v>25</v>
      </c>
      <c r="T8" s="734"/>
      <c r="U8" s="730"/>
      <c r="V8" s="734"/>
      <c r="W8" s="732"/>
      <c r="X8" s="734"/>
      <c r="Y8" s="734"/>
      <c r="Z8" s="734"/>
      <c r="AA8" s="730" t="s">
        <v>165</v>
      </c>
      <c r="AB8" s="730" t="s">
        <v>110</v>
      </c>
      <c r="AC8" s="722"/>
    </row>
    <row r="9" spans="1:29" s="696" customFormat="1" ht="20.25" thickBot="1">
      <c r="A9" s="729" t="s">
        <v>44</v>
      </c>
      <c r="B9" s="735" t="s">
        <v>28</v>
      </c>
      <c r="C9" s="735" t="s">
        <v>198</v>
      </c>
      <c r="D9" s="735" t="s">
        <v>112</v>
      </c>
      <c r="E9" s="735" t="s">
        <v>114</v>
      </c>
      <c r="F9" s="735"/>
      <c r="G9" s="735"/>
      <c r="H9" s="735"/>
      <c r="I9" s="735" t="s">
        <v>261</v>
      </c>
      <c r="J9" s="736"/>
      <c r="K9" s="735" t="s">
        <v>177</v>
      </c>
      <c r="L9" s="735"/>
      <c r="M9" s="735"/>
      <c r="N9" s="735"/>
      <c r="O9" s="735" t="s">
        <v>172</v>
      </c>
      <c r="P9" s="735" t="s">
        <v>169</v>
      </c>
      <c r="Q9" s="735" t="s">
        <v>118</v>
      </c>
      <c r="R9" s="901" t="s">
        <v>111</v>
      </c>
      <c r="S9" s="735" t="s">
        <v>166</v>
      </c>
      <c r="T9" s="736" t="s">
        <v>78</v>
      </c>
      <c r="U9" s="736" t="s">
        <v>310</v>
      </c>
      <c r="V9" s="736" t="s">
        <v>311</v>
      </c>
      <c r="W9" s="736" t="s">
        <v>312</v>
      </c>
      <c r="X9" s="736" t="s">
        <v>115</v>
      </c>
      <c r="Y9" s="736" t="s">
        <v>69</v>
      </c>
      <c r="Z9" s="736" t="s">
        <v>107</v>
      </c>
      <c r="AA9" s="736" t="s">
        <v>115</v>
      </c>
      <c r="AB9" s="736" t="s">
        <v>115</v>
      </c>
      <c r="AC9" s="722" t="s">
        <v>29</v>
      </c>
    </row>
    <row r="10" spans="1:29" s="696" customFormat="1" ht="27.75" customHeight="1" thickBot="1" thickTop="1">
      <c r="A10" s="741">
        <f>SUM(B10:O10)+S10+P10</f>
        <v>654058</v>
      </c>
      <c r="B10" s="863">
        <v>32488</v>
      </c>
      <c r="C10" s="863">
        <v>32</v>
      </c>
      <c r="D10" s="863">
        <v>0</v>
      </c>
      <c r="E10" s="863">
        <v>5810</v>
      </c>
      <c r="F10" s="863">
        <v>0</v>
      </c>
      <c r="G10" s="863">
        <v>0</v>
      </c>
      <c r="H10" s="863">
        <v>0</v>
      </c>
      <c r="I10" s="863">
        <v>14829</v>
      </c>
      <c r="J10" s="863">
        <v>59854</v>
      </c>
      <c r="K10" s="863">
        <v>0</v>
      </c>
      <c r="L10" s="863">
        <v>129</v>
      </c>
      <c r="M10" s="863">
        <v>19484</v>
      </c>
      <c r="N10" s="863">
        <v>4928</v>
      </c>
      <c r="O10" s="863">
        <v>27839</v>
      </c>
      <c r="P10" s="739">
        <f>SUM(Q10:R10)</f>
        <v>170545</v>
      </c>
      <c r="Q10" s="958">
        <v>0</v>
      </c>
      <c r="R10" s="863">
        <v>170545</v>
      </c>
      <c r="S10" s="862">
        <f>SUM(T10:AB10)</f>
        <v>318120</v>
      </c>
      <c r="T10" s="863">
        <v>0</v>
      </c>
      <c r="U10" s="863">
        <v>3854</v>
      </c>
      <c r="V10" s="863">
        <v>54476</v>
      </c>
      <c r="W10" s="863">
        <v>41771</v>
      </c>
      <c r="X10" s="863">
        <v>133941</v>
      </c>
      <c r="Y10" s="863">
        <v>80766</v>
      </c>
      <c r="Z10" s="863">
        <v>0</v>
      </c>
      <c r="AA10" s="863">
        <v>3312</v>
      </c>
      <c r="AB10" s="863">
        <v>0</v>
      </c>
      <c r="AC10" s="740" t="s">
        <v>340</v>
      </c>
    </row>
    <row r="11" spans="1:29" s="696" customFormat="1" ht="27.75" customHeight="1" thickBot="1" thickTop="1">
      <c r="A11" s="741">
        <f aca="true" t="shared" si="0" ref="A11:A21">SUM(B11:O11)+S11+P11</f>
        <v>843015</v>
      </c>
      <c r="B11" s="863">
        <v>49596</v>
      </c>
      <c r="C11" s="863">
        <v>0</v>
      </c>
      <c r="D11" s="863">
        <v>0</v>
      </c>
      <c r="E11" s="863">
        <v>9402</v>
      </c>
      <c r="F11" s="863">
        <v>0</v>
      </c>
      <c r="G11" s="863">
        <v>0</v>
      </c>
      <c r="H11" s="863">
        <v>0</v>
      </c>
      <c r="I11" s="863">
        <v>11685</v>
      </c>
      <c r="J11" s="863">
        <v>109817</v>
      </c>
      <c r="K11" s="863">
        <v>0</v>
      </c>
      <c r="L11" s="863">
        <v>8710</v>
      </c>
      <c r="M11" s="863">
        <v>50490</v>
      </c>
      <c r="N11" s="863">
        <v>6296</v>
      </c>
      <c r="O11" s="863">
        <v>25685</v>
      </c>
      <c r="P11" s="739">
        <f aca="true" t="shared" si="1" ref="P11:P21">SUM(Q11:R11)</f>
        <v>287908</v>
      </c>
      <c r="Q11" s="958">
        <v>0</v>
      </c>
      <c r="R11" s="863">
        <v>287908</v>
      </c>
      <c r="S11" s="739">
        <f aca="true" t="shared" si="2" ref="S11:S21">SUM(T11:AB11)</f>
        <v>283426</v>
      </c>
      <c r="T11" s="863">
        <v>14222</v>
      </c>
      <c r="U11" s="863">
        <v>0</v>
      </c>
      <c r="V11" s="863">
        <v>57179</v>
      </c>
      <c r="W11" s="863">
        <v>140350</v>
      </c>
      <c r="X11" s="863">
        <v>0</v>
      </c>
      <c r="Y11" s="863">
        <v>67674</v>
      </c>
      <c r="Z11" s="863">
        <v>0</v>
      </c>
      <c r="AA11" s="863">
        <v>0</v>
      </c>
      <c r="AB11" s="863">
        <v>4001</v>
      </c>
      <c r="AC11" s="742" t="s">
        <v>341</v>
      </c>
    </row>
    <row r="12" spans="1:29" s="696" customFormat="1" ht="27.75" customHeight="1" thickBot="1" thickTop="1">
      <c r="A12" s="741">
        <f t="shared" si="0"/>
        <v>704885</v>
      </c>
      <c r="B12" s="863">
        <v>27892</v>
      </c>
      <c r="C12" s="863">
        <v>0</v>
      </c>
      <c r="D12" s="863">
        <v>0</v>
      </c>
      <c r="E12" s="863">
        <v>13512</v>
      </c>
      <c r="F12" s="863">
        <v>0</v>
      </c>
      <c r="G12" s="863">
        <v>0</v>
      </c>
      <c r="H12" s="863">
        <v>0</v>
      </c>
      <c r="I12" s="863">
        <v>43631</v>
      </c>
      <c r="J12" s="863">
        <v>0</v>
      </c>
      <c r="K12" s="863">
        <v>0</v>
      </c>
      <c r="L12" s="863">
        <v>12527</v>
      </c>
      <c r="M12" s="863">
        <v>1888</v>
      </c>
      <c r="N12" s="863">
        <v>10804</v>
      </c>
      <c r="O12" s="863">
        <v>41486</v>
      </c>
      <c r="P12" s="739">
        <f t="shared" si="1"/>
        <v>204577</v>
      </c>
      <c r="Q12" s="958">
        <v>0</v>
      </c>
      <c r="R12" s="863">
        <v>204577</v>
      </c>
      <c r="S12" s="739">
        <f t="shared" si="2"/>
        <v>348568</v>
      </c>
      <c r="T12" s="863">
        <v>0</v>
      </c>
      <c r="U12" s="863">
        <v>1736</v>
      </c>
      <c r="V12" s="863">
        <v>76436</v>
      </c>
      <c r="W12" s="863">
        <v>68315</v>
      </c>
      <c r="X12" s="863">
        <v>134111</v>
      </c>
      <c r="Y12" s="863">
        <v>67970</v>
      </c>
      <c r="Z12" s="863">
        <v>0</v>
      </c>
      <c r="AA12" s="863">
        <v>0</v>
      </c>
      <c r="AB12" s="863">
        <v>0</v>
      </c>
      <c r="AC12" s="743" t="s">
        <v>342</v>
      </c>
    </row>
    <row r="13" spans="1:29" s="696" customFormat="1" ht="27.75" customHeight="1" thickBot="1" thickTop="1">
      <c r="A13" s="741">
        <f t="shared" si="0"/>
        <v>658061</v>
      </c>
      <c r="B13" s="863">
        <v>11938</v>
      </c>
      <c r="C13" s="863">
        <v>0</v>
      </c>
      <c r="D13" s="863">
        <v>11348</v>
      </c>
      <c r="E13" s="863">
        <v>18085</v>
      </c>
      <c r="F13" s="863">
        <v>0</v>
      </c>
      <c r="G13" s="863">
        <v>0</v>
      </c>
      <c r="H13" s="863">
        <v>0</v>
      </c>
      <c r="I13" s="863">
        <v>43092</v>
      </c>
      <c r="J13" s="863">
        <v>0</v>
      </c>
      <c r="K13" s="863">
        <v>0</v>
      </c>
      <c r="L13" s="863">
        <v>6348</v>
      </c>
      <c r="M13" s="863">
        <v>2347</v>
      </c>
      <c r="N13" s="863">
        <v>9145</v>
      </c>
      <c r="O13" s="863">
        <v>6880</v>
      </c>
      <c r="P13" s="739">
        <f t="shared" si="1"/>
        <v>202349</v>
      </c>
      <c r="Q13" s="958">
        <v>0</v>
      </c>
      <c r="R13" s="863">
        <v>202349</v>
      </c>
      <c r="S13" s="739">
        <f t="shared" si="2"/>
        <v>346529</v>
      </c>
      <c r="T13" s="863">
        <v>0</v>
      </c>
      <c r="U13" s="863">
        <v>0</v>
      </c>
      <c r="V13" s="863">
        <v>64932</v>
      </c>
      <c r="W13" s="863">
        <v>118485</v>
      </c>
      <c r="X13" s="863">
        <v>136866</v>
      </c>
      <c r="Y13" s="863">
        <v>22133</v>
      </c>
      <c r="Z13" s="863">
        <v>0</v>
      </c>
      <c r="AA13" s="863">
        <v>4113</v>
      </c>
      <c r="AB13" s="863">
        <v>0</v>
      </c>
      <c r="AC13" s="744" t="s">
        <v>343</v>
      </c>
    </row>
    <row r="14" spans="1:29" ht="27.75" customHeight="1" thickBot="1" thickTop="1">
      <c r="A14" s="741">
        <f t="shared" si="0"/>
        <v>0</v>
      </c>
      <c r="B14" s="863"/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739">
        <f t="shared" si="1"/>
        <v>0</v>
      </c>
      <c r="Q14" s="958"/>
      <c r="R14" s="863"/>
      <c r="S14" s="739">
        <f t="shared" si="2"/>
        <v>0</v>
      </c>
      <c r="T14" s="863"/>
      <c r="U14" s="863"/>
      <c r="V14" s="863"/>
      <c r="W14" s="863"/>
      <c r="X14" s="863"/>
      <c r="Y14" s="863"/>
      <c r="Z14" s="863"/>
      <c r="AA14" s="863"/>
      <c r="AB14" s="863"/>
      <c r="AC14" s="744" t="s">
        <v>358</v>
      </c>
    </row>
    <row r="15" spans="1:29" s="745" customFormat="1" ht="27.75" customHeight="1" thickBot="1" thickTop="1">
      <c r="A15" s="741">
        <f t="shared" si="0"/>
        <v>0</v>
      </c>
      <c r="B15" s="863"/>
      <c r="C15" s="863"/>
      <c r="D15" s="863"/>
      <c r="E15" s="863"/>
      <c r="F15" s="863"/>
      <c r="G15" s="863"/>
      <c r="H15" s="863"/>
      <c r="I15" s="863"/>
      <c r="J15" s="863"/>
      <c r="K15" s="863"/>
      <c r="L15" s="863"/>
      <c r="M15" s="863"/>
      <c r="N15" s="863"/>
      <c r="O15" s="863"/>
      <c r="P15" s="739">
        <f t="shared" si="1"/>
        <v>0</v>
      </c>
      <c r="Q15" s="958"/>
      <c r="R15" s="863"/>
      <c r="S15" s="739">
        <f t="shared" si="2"/>
        <v>0</v>
      </c>
      <c r="T15" s="863"/>
      <c r="U15" s="863"/>
      <c r="V15" s="863"/>
      <c r="W15" s="863"/>
      <c r="X15" s="863"/>
      <c r="Y15" s="863"/>
      <c r="Z15" s="863"/>
      <c r="AA15" s="863"/>
      <c r="AB15" s="863"/>
      <c r="AC15" s="744" t="s">
        <v>345</v>
      </c>
    </row>
    <row r="16" spans="1:29" ht="27.75" customHeight="1" thickBot="1" thickTop="1">
      <c r="A16" s="741">
        <f t="shared" si="0"/>
        <v>0</v>
      </c>
      <c r="B16" s="863"/>
      <c r="C16" s="863"/>
      <c r="D16" s="863"/>
      <c r="E16" s="863"/>
      <c r="F16" s="863"/>
      <c r="G16" s="863"/>
      <c r="H16" s="863"/>
      <c r="I16" s="863"/>
      <c r="J16" s="863"/>
      <c r="K16" s="863"/>
      <c r="L16" s="863"/>
      <c r="M16" s="863"/>
      <c r="N16" s="863"/>
      <c r="O16" s="863"/>
      <c r="P16" s="739">
        <f t="shared" si="1"/>
        <v>0</v>
      </c>
      <c r="Q16" s="958"/>
      <c r="R16" s="863"/>
      <c r="S16" s="739">
        <f t="shared" si="2"/>
        <v>0</v>
      </c>
      <c r="T16" s="863"/>
      <c r="U16" s="863"/>
      <c r="V16" s="863"/>
      <c r="W16" s="863"/>
      <c r="X16" s="863"/>
      <c r="Y16" s="863"/>
      <c r="Z16" s="863"/>
      <c r="AA16" s="863"/>
      <c r="AB16" s="863"/>
      <c r="AC16" s="744" t="s">
        <v>346</v>
      </c>
    </row>
    <row r="17" spans="1:29" ht="27.75" customHeight="1" thickBot="1" thickTop="1">
      <c r="A17" s="741">
        <f t="shared" si="0"/>
        <v>0</v>
      </c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739">
        <f t="shared" si="1"/>
        <v>0</v>
      </c>
      <c r="Q17" s="958"/>
      <c r="R17" s="863"/>
      <c r="S17" s="739">
        <f t="shared" si="2"/>
        <v>0</v>
      </c>
      <c r="T17" s="863"/>
      <c r="U17" s="863"/>
      <c r="V17" s="863"/>
      <c r="W17" s="863"/>
      <c r="X17" s="863"/>
      <c r="Y17" s="863"/>
      <c r="Z17" s="863"/>
      <c r="AA17" s="863"/>
      <c r="AB17" s="863"/>
      <c r="AC17" s="748" t="s">
        <v>347</v>
      </c>
    </row>
    <row r="18" spans="1:29" s="696" customFormat="1" ht="27.75" customHeight="1" thickBot="1" thickTop="1">
      <c r="A18" s="741">
        <f t="shared" si="0"/>
        <v>0</v>
      </c>
      <c r="B18" s="863"/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739">
        <f t="shared" si="1"/>
        <v>0</v>
      </c>
      <c r="Q18" s="958"/>
      <c r="R18" s="863"/>
      <c r="S18" s="739">
        <f t="shared" si="2"/>
        <v>0</v>
      </c>
      <c r="T18" s="863"/>
      <c r="U18" s="863"/>
      <c r="V18" s="863"/>
      <c r="W18" s="863"/>
      <c r="X18" s="863"/>
      <c r="Y18" s="863"/>
      <c r="Z18" s="863"/>
      <c r="AA18" s="863"/>
      <c r="AB18" s="863"/>
      <c r="AC18" s="744" t="s">
        <v>348</v>
      </c>
    </row>
    <row r="19" spans="1:31" s="696" customFormat="1" ht="33.75" customHeight="1" thickBot="1" thickTop="1">
      <c r="A19" s="741">
        <f t="shared" si="0"/>
        <v>0</v>
      </c>
      <c r="B19" s="863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739">
        <f t="shared" si="1"/>
        <v>0</v>
      </c>
      <c r="Q19" s="958"/>
      <c r="R19" s="863"/>
      <c r="S19" s="739">
        <f t="shared" si="2"/>
        <v>0</v>
      </c>
      <c r="T19" s="863"/>
      <c r="U19" s="863"/>
      <c r="V19" s="863"/>
      <c r="W19" s="863"/>
      <c r="X19" s="863"/>
      <c r="Y19" s="863"/>
      <c r="Z19" s="863"/>
      <c r="AA19" s="863"/>
      <c r="AB19" s="863"/>
      <c r="AC19" s="744" t="s">
        <v>349</v>
      </c>
      <c r="AD19" s="749"/>
      <c r="AE19" s="750"/>
    </row>
    <row r="20" spans="1:29" ht="27.75" customHeight="1" thickBot="1" thickTop="1">
      <c r="A20" s="741">
        <f t="shared" si="0"/>
        <v>0</v>
      </c>
      <c r="B20" s="863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739">
        <f t="shared" si="1"/>
        <v>0</v>
      </c>
      <c r="Q20" s="958"/>
      <c r="R20" s="863"/>
      <c r="S20" s="863">
        <f t="shared" si="2"/>
        <v>0</v>
      </c>
      <c r="T20" s="863"/>
      <c r="U20" s="863"/>
      <c r="V20" s="863"/>
      <c r="W20" s="863"/>
      <c r="X20" s="863"/>
      <c r="Y20" s="863"/>
      <c r="Z20" s="863"/>
      <c r="AA20" s="863"/>
      <c r="AB20" s="863"/>
      <c r="AC20" s="740" t="s">
        <v>350</v>
      </c>
    </row>
    <row r="21" spans="1:31" s="754" customFormat="1" ht="24.75" customHeight="1" thickBot="1" thickTop="1">
      <c r="A21" s="741">
        <f t="shared" si="0"/>
        <v>0</v>
      </c>
      <c r="B21" s="863"/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3"/>
      <c r="P21" s="739">
        <f t="shared" si="1"/>
        <v>0</v>
      </c>
      <c r="Q21" s="958"/>
      <c r="R21" s="863"/>
      <c r="S21" s="863">
        <f t="shared" si="2"/>
        <v>0</v>
      </c>
      <c r="T21" s="863"/>
      <c r="U21" s="863"/>
      <c r="V21" s="863"/>
      <c r="W21" s="863"/>
      <c r="X21" s="863"/>
      <c r="Y21" s="863"/>
      <c r="Z21" s="863"/>
      <c r="AA21" s="863"/>
      <c r="AB21" s="863"/>
      <c r="AC21" s="751" t="s">
        <v>351</v>
      </c>
      <c r="AD21" s="752"/>
      <c r="AE21" s="753"/>
    </row>
    <row r="22" spans="1:29" ht="27.75" customHeight="1" thickBot="1" thickTop="1">
      <c r="A22" s="755">
        <f>SUM(A10:A21)</f>
        <v>2860019</v>
      </c>
      <c r="B22" s="756">
        <f aca="true" t="shared" si="3" ref="B22:AB22">SUM(B10:B21)</f>
        <v>121914</v>
      </c>
      <c r="C22" s="757">
        <f t="shared" si="3"/>
        <v>32</v>
      </c>
      <c r="D22" s="756">
        <f t="shared" si="3"/>
        <v>11348</v>
      </c>
      <c r="E22" s="756">
        <f t="shared" si="3"/>
        <v>46809</v>
      </c>
      <c r="F22" s="757">
        <f t="shared" si="3"/>
        <v>0</v>
      </c>
      <c r="G22" s="756">
        <f t="shared" si="3"/>
        <v>0</v>
      </c>
      <c r="H22" s="757">
        <f t="shared" si="3"/>
        <v>0</v>
      </c>
      <c r="I22" s="757">
        <f t="shared" si="3"/>
        <v>113237</v>
      </c>
      <c r="J22" s="757">
        <f t="shared" si="3"/>
        <v>169671</v>
      </c>
      <c r="K22" s="757">
        <f t="shared" si="3"/>
        <v>0</v>
      </c>
      <c r="L22" s="757">
        <f t="shared" si="3"/>
        <v>27714</v>
      </c>
      <c r="M22" s="757">
        <f t="shared" si="3"/>
        <v>74209</v>
      </c>
      <c r="N22" s="757">
        <f t="shared" si="3"/>
        <v>31173</v>
      </c>
      <c r="O22" s="911">
        <f t="shared" si="3"/>
        <v>101890</v>
      </c>
      <c r="P22" s="756">
        <f t="shared" si="3"/>
        <v>865379</v>
      </c>
      <c r="Q22" s="756">
        <f t="shared" si="3"/>
        <v>0</v>
      </c>
      <c r="R22" s="911">
        <f t="shared" si="3"/>
        <v>865379</v>
      </c>
      <c r="S22" s="756">
        <f t="shared" si="3"/>
        <v>1296643</v>
      </c>
      <c r="T22" s="757">
        <f t="shared" si="3"/>
        <v>14222</v>
      </c>
      <c r="U22" s="757">
        <f>SUM(U10:U21)</f>
        <v>5590</v>
      </c>
      <c r="V22" s="757">
        <f t="shared" si="3"/>
        <v>253023</v>
      </c>
      <c r="W22" s="757">
        <f t="shared" si="3"/>
        <v>368921</v>
      </c>
      <c r="X22" s="757">
        <f t="shared" si="3"/>
        <v>404918</v>
      </c>
      <c r="Y22" s="756">
        <f t="shared" si="3"/>
        <v>238543</v>
      </c>
      <c r="Z22" s="756">
        <f t="shared" si="3"/>
        <v>0</v>
      </c>
      <c r="AA22" s="757">
        <f t="shared" si="3"/>
        <v>7425</v>
      </c>
      <c r="AB22" s="757">
        <f t="shared" si="3"/>
        <v>4001</v>
      </c>
      <c r="AC22" s="759" t="s">
        <v>30</v>
      </c>
    </row>
    <row r="23" spans="1:29" ht="27.75" customHeight="1" thickTop="1">
      <c r="A23" s="760"/>
      <c r="B23" s="760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904"/>
      <c r="S23" s="760"/>
      <c r="T23" s="760"/>
      <c r="U23" s="760"/>
      <c r="V23" s="760"/>
      <c r="W23" s="760"/>
      <c r="X23" s="760"/>
      <c r="Y23" s="761"/>
      <c r="Z23" s="761"/>
      <c r="AA23" s="760"/>
      <c r="AB23" s="760"/>
      <c r="AC23" s="762"/>
    </row>
    <row r="24" spans="1:29" ht="27.75" customHeight="1">
      <c r="A24" s="763" t="s">
        <v>226</v>
      </c>
      <c r="B24" s="761"/>
      <c r="C24" s="761"/>
      <c r="D24" s="763"/>
      <c r="E24" s="762"/>
      <c r="F24" s="764" t="s">
        <v>257</v>
      </c>
      <c r="G24" s="765"/>
      <c r="H24" s="765"/>
      <c r="I24" s="765"/>
      <c r="J24" s="765"/>
      <c r="K24" s="765"/>
      <c r="L24" s="762"/>
      <c r="M24" s="762"/>
      <c r="N24" s="766" t="s">
        <v>359</v>
      </c>
      <c r="O24" s="761"/>
      <c r="P24" s="761"/>
      <c r="Q24" s="761"/>
      <c r="R24" s="905"/>
      <c r="S24" s="761"/>
      <c r="T24" s="761"/>
      <c r="U24" s="761"/>
      <c r="V24" s="761"/>
      <c r="W24" s="761"/>
      <c r="X24" s="761"/>
      <c r="Y24" s="761"/>
      <c r="AB24" s="761"/>
      <c r="AC24" s="761"/>
    </row>
    <row r="25" spans="1:29" ht="27.75" customHeight="1" thickBot="1">
      <c r="A25" s="761" t="s">
        <v>225</v>
      </c>
      <c r="B25" s="761"/>
      <c r="C25" s="761"/>
      <c r="D25" s="763"/>
      <c r="E25" s="762"/>
      <c r="F25" s="765" t="s">
        <v>258</v>
      </c>
      <c r="G25" s="765"/>
      <c r="H25" s="765"/>
      <c r="I25" s="765"/>
      <c r="J25" s="765"/>
      <c r="K25" s="765"/>
      <c r="L25" s="762"/>
      <c r="M25" s="762"/>
      <c r="N25" s="767" t="s">
        <v>360</v>
      </c>
      <c r="O25" s="763"/>
      <c r="P25" s="763"/>
      <c r="Q25" s="763"/>
      <c r="R25" s="905"/>
      <c r="S25" s="763"/>
      <c r="T25" s="763"/>
      <c r="U25" s="763"/>
      <c r="V25" s="763"/>
      <c r="W25" s="763"/>
      <c r="Y25" s="763"/>
      <c r="Z25" s="763"/>
      <c r="AA25" s="763"/>
      <c r="AB25" s="763"/>
      <c r="AC25" s="763"/>
    </row>
    <row r="26" spans="1:29" ht="27.75" customHeight="1" thickBot="1" thickTop="1">
      <c r="A26" s="768" t="s">
        <v>227</v>
      </c>
      <c r="B26" s="769"/>
      <c r="C26" s="770"/>
      <c r="D26" s="771"/>
      <c r="E26" s="772"/>
      <c r="F26" s="773" t="s">
        <v>260</v>
      </c>
      <c r="G26" s="774"/>
      <c r="H26" s="775" t="s">
        <v>263</v>
      </c>
      <c r="I26" s="774"/>
      <c r="J26" s="770"/>
      <c r="K26" s="771"/>
      <c r="L26" s="762"/>
      <c r="M26" s="762"/>
      <c r="N26" s="776"/>
      <c r="O26" s="760"/>
      <c r="P26" s="760"/>
      <c r="Q26" s="760"/>
      <c r="R26" s="904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</row>
    <row r="27" spans="1:29" s="776" customFormat="1" ht="27.75" customHeight="1" thickTop="1">
      <c r="A27" s="777"/>
      <c r="B27" s="778"/>
      <c r="C27" s="779" t="s">
        <v>12</v>
      </c>
      <c r="D27" s="780"/>
      <c r="E27" s="772"/>
      <c r="F27" s="781" t="s">
        <v>259</v>
      </c>
      <c r="G27" s="782" t="s">
        <v>83</v>
      </c>
      <c r="H27" s="782" t="s">
        <v>259</v>
      </c>
      <c r="I27" s="783" t="s">
        <v>83</v>
      </c>
      <c r="J27" s="784" t="s">
        <v>90</v>
      </c>
      <c r="K27" s="785"/>
      <c r="L27" s="772"/>
      <c r="M27" s="781" t="s">
        <v>216</v>
      </c>
      <c r="N27" s="786" t="s">
        <v>123</v>
      </c>
      <c r="O27" s="782" t="s">
        <v>124</v>
      </c>
      <c r="P27" s="786" t="s">
        <v>207</v>
      </c>
      <c r="Q27" s="782" t="s">
        <v>125</v>
      </c>
      <c r="R27" s="906" t="s">
        <v>126</v>
      </c>
      <c r="S27" s="782" t="s">
        <v>127</v>
      </c>
      <c r="T27" s="782" t="s">
        <v>206</v>
      </c>
      <c r="U27" s="1289" t="s">
        <v>128</v>
      </c>
      <c r="V27" s="1290"/>
      <c r="W27" s="782" t="s">
        <v>129</v>
      </c>
      <c r="X27" s="782" t="s">
        <v>130</v>
      </c>
      <c r="Y27" s="782" t="s">
        <v>131</v>
      </c>
      <c r="Z27" s="782" t="s">
        <v>205</v>
      </c>
      <c r="AA27" s="782"/>
      <c r="AB27" s="787"/>
      <c r="AC27" s="788"/>
    </row>
    <row r="28" spans="1:29" s="776" customFormat="1" ht="27.75" customHeight="1" thickBot="1">
      <c r="A28" s="1291" t="s">
        <v>119</v>
      </c>
      <c r="B28" s="1292"/>
      <c r="C28" s="789" t="s">
        <v>85</v>
      </c>
      <c r="D28" s="790"/>
      <c r="E28" s="772"/>
      <c r="F28" s="791" t="s">
        <v>262</v>
      </c>
      <c r="G28" s="792" t="s">
        <v>84</v>
      </c>
      <c r="H28" s="792" t="s">
        <v>262</v>
      </c>
      <c r="I28" s="793" t="s">
        <v>84</v>
      </c>
      <c r="J28" s="784" t="s">
        <v>85</v>
      </c>
      <c r="K28" s="785"/>
      <c r="L28" s="772"/>
      <c r="M28" s="794" t="s">
        <v>217</v>
      </c>
      <c r="N28" s="795" t="s">
        <v>132</v>
      </c>
      <c r="O28" s="796" t="s">
        <v>133</v>
      </c>
      <c r="P28" s="797" t="s">
        <v>134</v>
      </c>
      <c r="Q28" s="796" t="s">
        <v>208</v>
      </c>
      <c r="R28" s="907" t="s">
        <v>209</v>
      </c>
      <c r="S28" s="796" t="s">
        <v>210</v>
      </c>
      <c r="T28" s="796" t="s">
        <v>211</v>
      </c>
      <c r="U28" s="1293" t="s">
        <v>212</v>
      </c>
      <c r="V28" s="1294"/>
      <c r="W28" s="796" t="s">
        <v>213</v>
      </c>
      <c r="X28" s="796" t="s">
        <v>135</v>
      </c>
      <c r="Y28" s="796" t="s">
        <v>136</v>
      </c>
      <c r="Z28" s="796" t="s">
        <v>137</v>
      </c>
      <c r="AA28" s="798" t="s">
        <v>88</v>
      </c>
      <c r="AB28" s="799"/>
      <c r="AC28" s="800" t="s">
        <v>200</v>
      </c>
    </row>
    <row r="29" spans="1:29" ht="27.75" customHeight="1" thickBot="1" thickTop="1">
      <c r="A29" s="1277">
        <f>SUM(A10+Z39)</f>
        <v>666522</v>
      </c>
      <c r="B29" s="1278"/>
      <c r="C29" s="945" t="s">
        <v>340</v>
      </c>
      <c r="D29" s="801"/>
      <c r="E29" s="762"/>
      <c r="F29" s="737">
        <v>4169</v>
      </c>
      <c r="G29" s="738">
        <v>2397</v>
      </c>
      <c r="H29" s="738">
        <v>14829</v>
      </c>
      <c r="I29" s="738">
        <v>6761</v>
      </c>
      <c r="J29" s="1301" t="s">
        <v>340</v>
      </c>
      <c r="K29" s="1302"/>
      <c r="L29" s="762"/>
      <c r="M29" s="802">
        <f aca="true" t="shared" si="4" ref="M29:M39">SUM(N29:Z29)</f>
        <v>1345</v>
      </c>
      <c r="N29" s="803"/>
      <c r="O29" s="804"/>
      <c r="P29" s="805"/>
      <c r="Q29" s="806"/>
      <c r="R29" s="908"/>
      <c r="S29" s="804"/>
      <c r="T29" s="806"/>
      <c r="U29" s="1295"/>
      <c r="V29" s="1290"/>
      <c r="W29" s="738">
        <v>0</v>
      </c>
      <c r="X29" s="804">
        <v>0</v>
      </c>
      <c r="Y29" s="806">
        <v>0</v>
      </c>
      <c r="Z29" s="738">
        <v>1345</v>
      </c>
      <c r="AA29" s="953" t="s">
        <v>201</v>
      </c>
      <c r="AB29" s="807"/>
      <c r="AC29" s="808" t="s">
        <v>70</v>
      </c>
    </row>
    <row r="30" spans="1:29" ht="27.75" customHeight="1" thickBot="1" thickTop="1">
      <c r="A30" s="1277">
        <f>SUM(A11+Y39)</f>
        <v>859163</v>
      </c>
      <c r="B30" s="1278"/>
      <c r="C30" s="946" t="s">
        <v>341</v>
      </c>
      <c r="D30" s="809"/>
      <c r="E30" s="762"/>
      <c r="F30" s="741">
        <v>6742</v>
      </c>
      <c r="G30" s="739">
        <v>3796</v>
      </c>
      <c r="H30" s="739">
        <v>11685</v>
      </c>
      <c r="I30" s="739">
        <v>5422</v>
      </c>
      <c r="J30" s="1265" t="s">
        <v>341</v>
      </c>
      <c r="K30" s="1266"/>
      <c r="L30" s="762"/>
      <c r="M30" s="810">
        <f t="shared" si="4"/>
        <v>34803</v>
      </c>
      <c r="N30" s="811"/>
      <c r="O30" s="746"/>
      <c r="P30" s="812"/>
      <c r="Q30" s="823"/>
      <c r="R30" s="903"/>
      <c r="S30" s="746"/>
      <c r="T30" s="739"/>
      <c r="U30" s="1296"/>
      <c r="V30" s="1297"/>
      <c r="W30" s="739">
        <v>10879</v>
      </c>
      <c r="X30" s="746">
        <v>13957</v>
      </c>
      <c r="Y30" s="739">
        <v>5919</v>
      </c>
      <c r="Z30" s="739">
        <v>4048</v>
      </c>
      <c r="AA30" s="954" t="s">
        <v>202</v>
      </c>
      <c r="AB30" s="813"/>
      <c r="AC30" s="814" t="s">
        <v>71</v>
      </c>
    </row>
    <row r="31" spans="1:29" ht="27.75" customHeight="1" thickBot="1" thickTop="1">
      <c r="A31" s="1277">
        <f>SUM(A12+X39)</f>
        <v>728686</v>
      </c>
      <c r="B31" s="1278"/>
      <c r="C31" s="947" t="s">
        <v>361</v>
      </c>
      <c r="D31" s="815"/>
      <c r="E31" s="762"/>
      <c r="F31" s="747">
        <v>4355</v>
      </c>
      <c r="G31" s="746">
        <v>2591</v>
      </c>
      <c r="H31" s="746">
        <v>43631</v>
      </c>
      <c r="I31" s="746">
        <v>7745</v>
      </c>
      <c r="J31" s="1272" t="s">
        <v>361</v>
      </c>
      <c r="K31" s="1266"/>
      <c r="L31" s="762"/>
      <c r="M31" s="810">
        <f t="shared" si="4"/>
        <v>6213</v>
      </c>
      <c r="N31" s="811"/>
      <c r="O31" s="746"/>
      <c r="P31" s="812"/>
      <c r="Q31" s="812"/>
      <c r="R31" s="903"/>
      <c r="S31" s="746"/>
      <c r="T31" s="739"/>
      <c r="U31" s="1296"/>
      <c r="V31" s="1297"/>
      <c r="W31" s="739">
        <v>3734</v>
      </c>
      <c r="X31" s="746">
        <v>1517</v>
      </c>
      <c r="Y31" s="739">
        <v>962</v>
      </c>
      <c r="Z31" s="739">
        <v>0</v>
      </c>
      <c r="AA31" s="954" t="s">
        <v>203</v>
      </c>
      <c r="AB31" s="813"/>
      <c r="AC31" s="814" t="s">
        <v>72</v>
      </c>
    </row>
    <row r="32" spans="1:29" s="819" customFormat="1" ht="27.75" customHeight="1" thickBot="1" thickTop="1">
      <c r="A32" s="1263">
        <f>SUM(A13+W39)</f>
        <v>683669</v>
      </c>
      <c r="B32" s="1264"/>
      <c r="C32" s="1298" t="s">
        <v>343</v>
      </c>
      <c r="D32" s="1299"/>
      <c r="E32" s="772"/>
      <c r="F32" s="741">
        <v>8108</v>
      </c>
      <c r="G32" s="739">
        <v>4933</v>
      </c>
      <c r="H32" s="739">
        <v>43092</v>
      </c>
      <c r="I32" s="739">
        <v>4860</v>
      </c>
      <c r="J32" s="1265" t="s">
        <v>343</v>
      </c>
      <c r="K32" s="1300"/>
      <c r="L32" s="772"/>
      <c r="M32" s="816">
        <f t="shared" si="4"/>
        <v>0</v>
      </c>
      <c r="N32" s="811"/>
      <c r="O32" s="739"/>
      <c r="P32" s="812"/>
      <c r="Q32" s="812"/>
      <c r="R32" s="902"/>
      <c r="S32" s="739"/>
      <c r="T32" s="739"/>
      <c r="U32" s="1296"/>
      <c r="V32" s="1297"/>
      <c r="W32" s="739">
        <v>0</v>
      </c>
      <c r="X32" s="739">
        <v>0</v>
      </c>
      <c r="Y32" s="739">
        <v>0</v>
      </c>
      <c r="Z32" s="739">
        <v>0</v>
      </c>
      <c r="AA32" s="955" t="s">
        <v>143</v>
      </c>
      <c r="AB32" s="817"/>
      <c r="AC32" s="818" t="s">
        <v>73</v>
      </c>
    </row>
    <row r="33" spans="1:29" ht="27.75" customHeight="1" thickBot="1" thickTop="1">
      <c r="A33" s="1263">
        <f>SUM(A14+U39)</f>
        <v>0</v>
      </c>
      <c r="B33" s="1264"/>
      <c r="C33" s="946" t="s">
        <v>344</v>
      </c>
      <c r="D33" s="809"/>
      <c r="E33" s="762"/>
      <c r="F33" s="741"/>
      <c r="G33" s="739"/>
      <c r="H33" s="739"/>
      <c r="I33" s="739"/>
      <c r="J33" s="1265" t="s">
        <v>344</v>
      </c>
      <c r="K33" s="1266"/>
      <c r="L33" s="762"/>
      <c r="M33" s="810">
        <f t="shared" si="4"/>
        <v>0</v>
      </c>
      <c r="N33" s="811"/>
      <c r="O33" s="746"/>
      <c r="P33" s="812"/>
      <c r="Q33" s="812"/>
      <c r="R33" s="903"/>
      <c r="S33" s="746"/>
      <c r="T33" s="739"/>
      <c r="U33" s="1296"/>
      <c r="V33" s="1297"/>
      <c r="W33" s="739">
        <v>0</v>
      </c>
      <c r="X33" s="746">
        <v>0</v>
      </c>
      <c r="Y33" s="739">
        <v>0</v>
      </c>
      <c r="Z33" s="739">
        <v>0</v>
      </c>
      <c r="AA33" s="954" t="s">
        <v>204</v>
      </c>
      <c r="AB33" s="813"/>
      <c r="AC33" s="814" t="s">
        <v>74</v>
      </c>
    </row>
    <row r="34" spans="1:29" ht="27.75" customHeight="1" thickBot="1" thickTop="1">
      <c r="A34" s="1263">
        <f>SUM(A15+T39)</f>
        <v>0</v>
      </c>
      <c r="B34" s="1264"/>
      <c r="C34" s="946" t="s">
        <v>345</v>
      </c>
      <c r="D34" s="809"/>
      <c r="E34" s="762"/>
      <c r="F34" s="741"/>
      <c r="G34" s="739"/>
      <c r="H34" s="739"/>
      <c r="I34" s="739"/>
      <c r="J34" s="1265" t="s">
        <v>345</v>
      </c>
      <c r="K34" s="1266"/>
      <c r="L34" s="762"/>
      <c r="M34" s="810">
        <f t="shared" si="4"/>
        <v>0</v>
      </c>
      <c r="N34" s="811"/>
      <c r="O34" s="746"/>
      <c r="P34" s="812"/>
      <c r="Q34" s="812"/>
      <c r="R34" s="903"/>
      <c r="S34" s="746"/>
      <c r="T34" s="739"/>
      <c r="U34" s="1296"/>
      <c r="V34" s="1297"/>
      <c r="W34" s="739">
        <v>0</v>
      </c>
      <c r="X34" s="746">
        <v>0</v>
      </c>
      <c r="Y34" s="739">
        <v>0</v>
      </c>
      <c r="Z34" s="739">
        <v>0</v>
      </c>
      <c r="AA34" s="954" t="s">
        <v>142</v>
      </c>
      <c r="AB34" s="813"/>
      <c r="AC34" s="814" t="s">
        <v>75</v>
      </c>
    </row>
    <row r="35" spans="1:29" ht="27.75" customHeight="1" thickBot="1" thickTop="1">
      <c r="A35" s="1277">
        <f>SUM(A16+S39)</f>
        <v>0</v>
      </c>
      <c r="B35" s="1278"/>
      <c r="C35" s="947" t="s">
        <v>346</v>
      </c>
      <c r="D35" s="815"/>
      <c r="E35" s="762"/>
      <c r="F35" s="747"/>
      <c r="G35" s="746"/>
      <c r="H35" s="746"/>
      <c r="I35" s="746"/>
      <c r="J35" s="1272" t="s">
        <v>346</v>
      </c>
      <c r="K35" s="1266"/>
      <c r="L35" s="762"/>
      <c r="M35" s="810">
        <f t="shared" si="4"/>
        <v>0</v>
      </c>
      <c r="N35" s="811"/>
      <c r="O35" s="746"/>
      <c r="P35" s="812"/>
      <c r="Q35" s="812"/>
      <c r="R35" s="903"/>
      <c r="S35" s="746"/>
      <c r="T35" s="739"/>
      <c r="U35" s="1296"/>
      <c r="V35" s="1297"/>
      <c r="W35" s="739">
        <v>0</v>
      </c>
      <c r="X35" s="746">
        <v>0</v>
      </c>
      <c r="Y35" s="739">
        <v>0</v>
      </c>
      <c r="Z35" s="739">
        <v>0</v>
      </c>
      <c r="AA35" s="954" t="s">
        <v>144</v>
      </c>
      <c r="AB35" s="813"/>
      <c r="AC35" s="820" t="s">
        <v>269</v>
      </c>
    </row>
    <row r="36" spans="1:29" ht="27.75" customHeight="1" thickBot="1" thickTop="1">
      <c r="A36" s="1277">
        <f>SUM(A17+R39)</f>
        <v>0</v>
      </c>
      <c r="B36" s="1278"/>
      <c r="C36" s="947" t="s">
        <v>347</v>
      </c>
      <c r="D36" s="815"/>
      <c r="E36" s="762"/>
      <c r="F36" s="747"/>
      <c r="G36" s="746"/>
      <c r="H36" s="746"/>
      <c r="I36" s="746"/>
      <c r="J36" s="1272" t="s">
        <v>347</v>
      </c>
      <c r="K36" s="1266"/>
      <c r="L36" s="762"/>
      <c r="M36" s="810">
        <f t="shared" si="4"/>
        <v>0</v>
      </c>
      <c r="N36" s="811"/>
      <c r="O36" s="746"/>
      <c r="P36" s="812"/>
      <c r="Q36" s="812"/>
      <c r="R36" s="903"/>
      <c r="S36" s="746"/>
      <c r="T36" s="739"/>
      <c r="U36" s="1296"/>
      <c r="V36" s="1297"/>
      <c r="W36" s="739">
        <v>0</v>
      </c>
      <c r="X36" s="746">
        <v>0</v>
      </c>
      <c r="Y36" s="739">
        <v>0</v>
      </c>
      <c r="Z36" s="739">
        <v>0</v>
      </c>
      <c r="AA36" s="821" t="s">
        <v>267</v>
      </c>
      <c r="AB36" s="813"/>
      <c r="AC36" s="814" t="s">
        <v>76</v>
      </c>
    </row>
    <row r="37" spans="1:29" ht="27.75" customHeight="1" thickBot="1" thickTop="1">
      <c r="A37" s="1279">
        <f>SUM(A18+Q39)</f>
        <v>0</v>
      </c>
      <c r="B37" s="1280"/>
      <c r="C37" s="946" t="s">
        <v>348</v>
      </c>
      <c r="D37" s="809"/>
      <c r="E37" s="762"/>
      <c r="F37" s="816"/>
      <c r="G37" s="812"/>
      <c r="H37" s="812"/>
      <c r="I37" s="812"/>
      <c r="J37" s="1265" t="s">
        <v>348</v>
      </c>
      <c r="K37" s="1266"/>
      <c r="L37" s="762"/>
      <c r="M37" s="810">
        <f t="shared" si="4"/>
        <v>0</v>
      </c>
      <c r="N37" s="811"/>
      <c r="O37" s="746"/>
      <c r="P37" s="812"/>
      <c r="Q37" s="812"/>
      <c r="R37" s="903"/>
      <c r="S37" s="746"/>
      <c r="T37" s="739"/>
      <c r="U37" s="1296"/>
      <c r="V37" s="1297"/>
      <c r="W37" s="739">
        <v>0</v>
      </c>
      <c r="X37" s="746">
        <v>0</v>
      </c>
      <c r="Y37" s="739">
        <v>0</v>
      </c>
      <c r="Z37" s="739">
        <v>0</v>
      </c>
      <c r="AA37" s="954" t="s">
        <v>116</v>
      </c>
      <c r="AB37" s="813"/>
      <c r="AC37" s="814" t="s">
        <v>199</v>
      </c>
    </row>
    <row r="38" spans="1:29" ht="27.75" customHeight="1" thickBot="1" thickTop="1">
      <c r="A38" s="1267">
        <f>SUM(A19+P39)</f>
        <v>0</v>
      </c>
      <c r="B38" s="1268"/>
      <c r="C38" s="950" t="s">
        <v>362</v>
      </c>
      <c r="D38" s="809"/>
      <c r="E38" s="762"/>
      <c r="F38" s="822"/>
      <c r="G38" s="823"/>
      <c r="H38" s="823"/>
      <c r="I38" s="823"/>
      <c r="J38" s="1265" t="s">
        <v>362</v>
      </c>
      <c r="K38" s="1266"/>
      <c r="L38" s="762"/>
      <c r="M38" s="824">
        <f t="shared" si="4"/>
        <v>35660</v>
      </c>
      <c r="N38" s="825"/>
      <c r="O38" s="757"/>
      <c r="P38" s="826"/>
      <c r="Q38" s="883"/>
      <c r="R38" s="758"/>
      <c r="S38" s="757"/>
      <c r="T38" s="827"/>
      <c r="U38" s="1305"/>
      <c r="V38" s="1306"/>
      <c r="W38" s="827">
        <v>10995</v>
      </c>
      <c r="X38" s="757">
        <v>8327</v>
      </c>
      <c r="Y38" s="827">
        <v>9267</v>
      </c>
      <c r="Z38" s="827">
        <v>7071</v>
      </c>
      <c r="AA38" s="956" t="s">
        <v>78</v>
      </c>
      <c r="AB38" s="813"/>
      <c r="AC38" s="814" t="s">
        <v>77</v>
      </c>
    </row>
    <row r="39" spans="1:29" ht="27.75" customHeight="1" thickBot="1" thickTop="1">
      <c r="A39" s="1269">
        <f>SUM(A20+O39)</f>
        <v>0</v>
      </c>
      <c r="B39" s="1269"/>
      <c r="C39" s="951" t="s">
        <v>363</v>
      </c>
      <c r="D39" s="948"/>
      <c r="E39" s="762"/>
      <c r="F39" s="747"/>
      <c r="G39" s="746"/>
      <c r="H39" s="746"/>
      <c r="I39" s="746"/>
      <c r="J39" s="1272" t="s">
        <v>363</v>
      </c>
      <c r="K39" s="1266"/>
      <c r="L39" s="762"/>
      <c r="M39" s="828">
        <f t="shared" si="4"/>
        <v>78021</v>
      </c>
      <c r="N39" s="829">
        <f aca="true" t="shared" si="5" ref="N39:T39">SUM(N28:N38)</f>
        <v>0</v>
      </c>
      <c r="O39" s="830">
        <f t="shared" si="5"/>
        <v>0</v>
      </c>
      <c r="P39" s="829">
        <f t="shared" si="5"/>
        <v>0</v>
      </c>
      <c r="Q39" s="831">
        <f t="shared" si="5"/>
        <v>0</v>
      </c>
      <c r="R39" s="909">
        <f t="shared" si="5"/>
        <v>0</v>
      </c>
      <c r="S39" s="830">
        <f t="shared" si="5"/>
        <v>0</v>
      </c>
      <c r="T39" s="831">
        <f t="shared" si="5"/>
        <v>0</v>
      </c>
      <c r="U39" s="1303">
        <f>SUM(U29:V38)</f>
        <v>0</v>
      </c>
      <c r="V39" s="1304"/>
      <c r="W39" s="831">
        <f>SUM(W28:W38)</f>
        <v>25608</v>
      </c>
      <c r="X39" s="832">
        <f>SUM(X29:X38)</f>
        <v>23801</v>
      </c>
      <c r="Y39" s="831">
        <f>SUM(Y28:Y38)</f>
        <v>16148</v>
      </c>
      <c r="Z39" s="833">
        <f>SUM(Z28:Z38)</f>
        <v>12464</v>
      </c>
      <c r="AA39" s="957" t="s">
        <v>30</v>
      </c>
      <c r="AB39" s="834"/>
      <c r="AC39" s="835" t="s">
        <v>160</v>
      </c>
    </row>
    <row r="40" spans="1:30" ht="27.75" customHeight="1" thickBot="1" thickTop="1">
      <c r="A40" s="1269">
        <f>SUM(A21+N39)</f>
        <v>0</v>
      </c>
      <c r="B40" s="1269"/>
      <c r="C40" s="952" t="s">
        <v>364</v>
      </c>
      <c r="D40" s="949"/>
      <c r="F40" s="836"/>
      <c r="G40" s="837"/>
      <c r="H40" s="827"/>
      <c r="I40" s="837"/>
      <c r="J40" s="1273" t="s">
        <v>364</v>
      </c>
      <c r="K40" s="1274"/>
      <c r="Z40" s="838"/>
      <c r="AA40" s="838"/>
      <c r="AB40" s="838"/>
      <c r="AC40" s="839"/>
      <c r="AD40" s="838"/>
    </row>
    <row r="41" spans="1:11" ht="27.75" customHeight="1" thickBot="1" thickTop="1">
      <c r="A41" s="1270">
        <f>SUM(A29:A40)</f>
        <v>2938040</v>
      </c>
      <c r="B41" s="1271"/>
      <c r="C41" s="840" t="s">
        <v>30</v>
      </c>
      <c r="D41" s="841"/>
      <c r="E41" s="842"/>
      <c r="F41" s="843">
        <f>SUM(F29:F40)</f>
        <v>23374</v>
      </c>
      <c r="G41" s="843">
        <f>SUM(G29:G40)</f>
        <v>13717</v>
      </c>
      <c r="H41" s="844">
        <f>SUM(H29:H40)</f>
        <v>113237</v>
      </c>
      <c r="I41" s="843">
        <f>SUM(I29:I40)</f>
        <v>24788</v>
      </c>
      <c r="J41" s="845" t="s">
        <v>30</v>
      </c>
      <c r="K41" s="845"/>
    </row>
    <row r="42" spans="1:3" ht="19.5" thickTop="1">
      <c r="A42" s="846" t="s">
        <v>253</v>
      </c>
      <c r="C42" s="847" t="s">
        <v>48</v>
      </c>
    </row>
    <row r="43" spans="1:3" ht="18.75">
      <c r="A43" s="846"/>
      <c r="C43" s="847"/>
    </row>
    <row r="44" spans="1:3" ht="18.75">
      <c r="A44" s="846"/>
      <c r="C44" s="847"/>
    </row>
  </sheetData>
  <sheetProtection/>
  <mergeCells count="44">
    <mergeCell ref="U39:V39"/>
    <mergeCell ref="U33:V33"/>
    <mergeCell ref="U34:V34"/>
    <mergeCell ref="U35:V35"/>
    <mergeCell ref="U36:V36"/>
    <mergeCell ref="U37:V37"/>
    <mergeCell ref="U38:V38"/>
    <mergeCell ref="U31:V31"/>
    <mergeCell ref="C32:D32"/>
    <mergeCell ref="J32:K32"/>
    <mergeCell ref="U32:V32"/>
    <mergeCell ref="J29:K29"/>
    <mergeCell ref="J30:K30"/>
    <mergeCell ref="J31:K31"/>
    <mergeCell ref="A30:B30"/>
    <mergeCell ref="A31:B31"/>
    <mergeCell ref="L3:AC3"/>
    <mergeCell ref="P4:R4"/>
    <mergeCell ref="P5:R5"/>
    <mergeCell ref="U27:V27"/>
    <mergeCell ref="A28:B28"/>
    <mergeCell ref="U28:V28"/>
    <mergeCell ref="U29:V29"/>
    <mergeCell ref="U30:V30"/>
    <mergeCell ref="J40:K40"/>
    <mergeCell ref="J35:K35"/>
    <mergeCell ref="J36:K36"/>
    <mergeCell ref="A3:K3"/>
    <mergeCell ref="A35:B35"/>
    <mergeCell ref="A36:B36"/>
    <mergeCell ref="A37:B37"/>
    <mergeCell ref="J33:K33"/>
    <mergeCell ref="J37:K37"/>
    <mergeCell ref="A29:B29"/>
    <mergeCell ref="A32:B32"/>
    <mergeCell ref="A34:B34"/>
    <mergeCell ref="J34:K34"/>
    <mergeCell ref="A38:B38"/>
    <mergeCell ref="A39:B39"/>
    <mergeCell ref="A41:B41"/>
    <mergeCell ref="A33:B33"/>
    <mergeCell ref="A40:B40"/>
    <mergeCell ref="J38:K38"/>
    <mergeCell ref="J39:K39"/>
  </mergeCells>
  <printOptions horizontalCentered="1"/>
  <pageMargins left="0.025590551" right="0.025590551" top="0.905511811023622" bottom="0.551181102362205" header="0.94488188976378" footer="0.511811023622047"/>
  <pageSetup fitToHeight="2" horizontalDpi="600" verticalDpi="600" orientation="landscape" paperSize="9" scale="40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7"/>
  <sheetViews>
    <sheetView showGridLines="0" zoomScale="57" zoomScaleNormal="57" zoomScalePageLayoutView="0" workbookViewId="0" topLeftCell="A1">
      <selection activeCell="A13" sqref="A13"/>
    </sheetView>
  </sheetViews>
  <sheetFormatPr defaultColWidth="9.140625" defaultRowHeight="12.75"/>
  <cols>
    <col min="1" max="1" width="16.00390625" style="29" customWidth="1"/>
    <col min="2" max="2" width="15.421875" style="29" customWidth="1"/>
    <col min="3" max="3" width="13.00390625" style="29" customWidth="1"/>
    <col min="4" max="4" width="16.140625" style="29" customWidth="1"/>
    <col min="5" max="5" width="18.7109375" style="29" customWidth="1"/>
    <col min="6" max="6" width="13.00390625" style="29" customWidth="1"/>
    <col min="7" max="7" width="10.8515625" style="29" customWidth="1"/>
    <col min="8" max="8" width="11.57421875" style="29" customWidth="1"/>
    <col min="9" max="9" width="15.57421875" style="29" customWidth="1"/>
    <col min="10" max="10" width="14.140625" style="29" customWidth="1"/>
    <col min="11" max="11" width="12.8515625" style="29" customWidth="1"/>
    <col min="12" max="12" width="14.7109375" style="29" customWidth="1"/>
    <col min="13" max="13" width="10.8515625" style="29" customWidth="1"/>
    <col min="14" max="14" width="12.57421875" style="29" customWidth="1"/>
    <col min="15" max="15" width="15.421875" style="29" customWidth="1"/>
    <col min="16" max="16" width="15.140625" style="29" customWidth="1"/>
    <col min="17" max="17" width="11.57421875" style="29" customWidth="1"/>
    <col min="18" max="18" width="12.140625" style="29" customWidth="1"/>
    <col min="19" max="19" width="13.8515625" style="29" customWidth="1"/>
    <col min="20" max="20" width="14.421875" style="29" customWidth="1"/>
    <col min="21" max="21" width="16.28125" style="29" customWidth="1"/>
    <col min="22" max="22" width="10.28125" style="29" bestFit="1" customWidth="1"/>
    <col min="23" max="16384" width="9.140625" style="29" customWidth="1"/>
  </cols>
  <sheetData>
    <row r="1" spans="1:24" ht="20.25">
      <c r="A1" s="82"/>
      <c r="B1" s="83" t="s">
        <v>354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85"/>
      <c r="W1" s="86"/>
      <c r="X1" s="86"/>
    </row>
    <row r="2" spans="1:21" ht="21" thickBot="1">
      <c r="A2" s="87"/>
      <c r="B2" s="88" t="s">
        <v>355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</row>
    <row r="3" spans="1:21" s="90" customFormat="1" ht="16.5" customHeight="1" thickTop="1">
      <c r="A3" s="243"/>
      <c r="B3" s="252" t="s">
        <v>161</v>
      </c>
      <c r="C3" s="244"/>
      <c r="D3" s="244"/>
      <c r="E3" s="244"/>
      <c r="F3" s="244"/>
      <c r="G3" s="244"/>
      <c r="H3" s="236"/>
      <c r="I3" s="236"/>
      <c r="J3" s="236"/>
      <c r="K3" s="236"/>
      <c r="L3" s="236"/>
      <c r="M3" s="236"/>
      <c r="N3" s="236"/>
      <c r="O3" s="236"/>
      <c r="P3" s="236"/>
      <c r="Q3" s="237"/>
      <c r="R3" s="237"/>
      <c r="S3" s="238" t="s">
        <v>32</v>
      </c>
      <c r="T3" s="236"/>
      <c r="U3" s="218"/>
    </row>
    <row r="4" spans="1:21" s="90" customFormat="1" ht="16.5" customHeight="1">
      <c r="A4" s="248"/>
      <c r="B4" s="253" t="s">
        <v>187</v>
      </c>
      <c r="C4" s="225"/>
      <c r="D4" s="226"/>
      <c r="E4" s="226"/>
      <c r="F4" s="226"/>
      <c r="G4" s="227" t="s">
        <v>101</v>
      </c>
      <c r="H4" s="227" t="s">
        <v>174</v>
      </c>
      <c r="I4" s="255" t="s">
        <v>171</v>
      </c>
      <c r="J4" s="264" t="s">
        <v>103</v>
      </c>
      <c r="K4" s="225"/>
      <c r="L4" s="225"/>
      <c r="M4" s="228"/>
      <c r="N4" s="270"/>
      <c r="O4" s="264" t="s">
        <v>151</v>
      </c>
      <c r="P4" s="239"/>
      <c r="Q4" s="239"/>
      <c r="R4" s="239"/>
      <c r="S4" s="239"/>
      <c r="T4" s="313"/>
      <c r="U4" s="220"/>
    </row>
    <row r="5" spans="1:21" s="90" customFormat="1" ht="16.5" customHeight="1">
      <c r="A5" s="248"/>
      <c r="B5" s="254" t="s">
        <v>180</v>
      </c>
      <c r="C5" s="241"/>
      <c r="D5" s="241"/>
      <c r="E5" s="241"/>
      <c r="F5" s="241"/>
      <c r="G5" s="229" t="s">
        <v>175</v>
      </c>
      <c r="H5" s="229" t="s">
        <v>173</v>
      </c>
      <c r="I5" s="263" t="s">
        <v>170</v>
      </c>
      <c r="J5" s="265" t="s">
        <v>169</v>
      </c>
      <c r="K5" s="240"/>
      <c r="L5" s="240"/>
      <c r="M5" s="245"/>
      <c r="N5" s="271"/>
      <c r="O5" s="265" t="s">
        <v>152</v>
      </c>
      <c r="P5" s="240"/>
      <c r="Q5" s="240"/>
      <c r="R5" s="241"/>
      <c r="S5" s="242"/>
      <c r="T5" s="314"/>
      <c r="U5" s="220"/>
    </row>
    <row r="6" spans="1:21" s="90" customFormat="1" ht="18.75">
      <c r="A6" s="249" t="s">
        <v>33</v>
      </c>
      <c r="B6" s="230" t="s">
        <v>56</v>
      </c>
      <c r="C6" s="227" t="s">
        <v>104</v>
      </c>
      <c r="D6" s="227" t="s">
        <v>182</v>
      </c>
      <c r="E6" s="227" t="s">
        <v>68</v>
      </c>
      <c r="F6" s="227" t="s">
        <v>102</v>
      </c>
      <c r="G6" s="227" t="s">
        <v>178</v>
      </c>
      <c r="H6" s="227"/>
      <c r="I6" s="255"/>
      <c r="J6" s="262"/>
      <c r="K6" s="258"/>
      <c r="L6" s="231" t="s">
        <v>239</v>
      </c>
      <c r="M6" s="227"/>
      <c r="N6" s="266"/>
      <c r="O6" s="268"/>
      <c r="P6" s="267"/>
      <c r="Q6" s="232"/>
      <c r="R6" s="232"/>
      <c r="S6" s="232" t="s">
        <v>162</v>
      </c>
      <c r="T6" s="256" t="s">
        <v>162</v>
      </c>
      <c r="U6" s="221"/>
    </row>
    <row r="7" spans="1:45" s="90" customFormat="1" ht="18">
      <c r="A7" s="249" t="s">
        <v>51</v>
      </c>
      <c r="B7" s="230" t="s">
        <v>4</v>
      </c>
      <c r="C7" s="227"/>
      <c r="D7" s="227" t="s">
        <v>183</v>
      </c>
      <c r="E7" s="227"/>
      <c r="F7" s="227"/>
      <c r="G7" s="227" t="s">
        <v>179</v>
      </c>
      <c r="H7" s="227" t="s">
        <v>174</v>
      </c>
      <c r="I7" s="255" t="s">
        <v>171</v>
      </c>
      <c r="J7" s="219" t="s">
        <v>160</v>
      </c>
      <c r="K7" s="259" t="s">
        <v>167</v>
      </c>
      <c r="L7" s="227" t="s">
        <v>240</v>
      </c>
      <c r="M7" s="227" t="s">
        <v>105</v>
      </c>
      <c r="N7" s="255" t="s">
        <v>366</v>
      </c>
      <c r="O7" s="219" t="s">
        <v>160</v>
      </c>
      <c r="P7" s="259" t="s">
        <v>79</v>
      </c>
      <c r="Q7" s="227" t="s">
        <v>189</v>
      </c>
      <c r="R7" s="227" t="s">
        <v>100</v>
      </c>
      <c r="S7" s="227" t="s">
        <v>164</v>
      </c>
      <c r="T7" s="255" t="s">
        <v>163</v>
      </c>
      <c r="U7" s="219" t="s">
        <v>12</v>
      </c>
      <c r="AS7" s="90">
        <v>0</v>
      </c>
    </row>
    <row r="8" spans="1:21" s="90" customFormat="1" ht="18.75">
      <c r="A8" s="250" t="s">
        <v>25</v>
      </c>
      <c r="B8" s="233" t="s">
        <v>78</v>
      </c>
      <c r="C8" s="232" t="s">
        <v>112</v>
      </c>
      <c r="D8" s="232" t="s">
        <v>181</v>
      </c>
      <c r="E8" s="232" t="s">
        <v>106</v>
      </c>
      <c r="F8" s="232" t="s">
        <v>109</v>
      </c>
      <c r="G8" s="232" t="s">
        <v>176</v>
      </c>
      <c r="H8" s="232" t="s">
        <v>108</v>
      </c>
      <c r="I8" s="256" t="s">
        <v>145</v>
      </c>
      <c r="J8" s="222" t="s">
        <v>25</v>
      </c>
      <c r="K8" s="260" t="s">
        <v>18</v>
      </c>
      <c r="L8" s="227" t="s">
        <v>241</v>
      </c>
      <c r="M8" s="232"/>
      <c r="N8" s="266"/>
      <c r="O8" s="221" t="s">
        <v>25</v>
      </c>
      <c r="P8" s="260"/>
      <c r="Q8" s="231"/>
      <c r="R8" s="231"/>
      <c r="S8" s="486" t="s">
        <v>165</v>
      </c>
      <c r="T8" s="256" t="s">
        <v>110</v>
      </c>
      <c r="U8" s="221"/>
    </row>
    <row r="9" spans="1:21" s="90" customFormat="1" ht="16.5" thickBot="1">
      <c r="A9" s="251" t="s">
        <v>44</v>
      </c>
      <c r="B9" s="234"/>
      <c r="C9" s="235"/>
      <c r="D9" s="235"/>
      <c r="E9" s="235"/>
      <c r="F9" s="235"/>
      <c r="G9" s="235"/>
      <c r="H9" s="235"/>
      <c r="I9" s="257"/>
      <c r="J9" s="223" t="s">
        <v>169</v>
      </c>
      <c r="K9" s="261" t="s">
        <v>78</v>
      </c>
      <c r="L9" s="235" t="s">
        <v>111</v>
      </c>
      <c r="M9" s="235" t="s">
        <v>113</v>
      </c>
      <c r="N9" s="257" t="s">
        <v>335</v>
      </c>
      <c r="O9" s="223" t="s">
        <v>166</v>
      </c>
      <c r="P9" s="261" t="s">
        <v>78</v>
      </c>
      <c r="Q9" s="235" t="s">
        <v>69</v>
      </c>
      <c r="R9" s="485" t="s">
        <v>107</v>
      </c>
      <c r="S9" s="235" t="s">
        <v>115</v>
      </c>
      <c r="T9" s="257" t="s">
        <v>115</v>
      </c>
      <c r="U9" s="224" t="s">
        <v>29</v>
      </c>
    </row>
    <row r="10" spans="1:21" s="105" customFormat="1" ht="27.75" customHeight="1" thickBot="1" thickTop="1">
      <c r="A10" s="272">
        <f aca="true" t="shared" si="0" ref="A10:A22">SUM(B10:I10)+J10+O10</f>
        <v>666522</v>
      </c>
      <c r="B10" s="273">
        <v>83571</v>
      </c>
      <c r="C10" s="274">
        <v>0</v>
      </c>
      <c r="D10" s="274">
        <v>5810</v>
      </c>
      <c r="E10" s="274">
        <v>0</v>
      </c>
      <c r="F10" s="274">
        <v>35920</v>
      </c>
      <c r="G10" s="274">
        <v>0</v>
      </c>
      <c r="H10" s="274">
        <v>129</v>
      </c>
      <c r="I10" s="275">
        <v>27839</v>
      </c>
      <c r="J10" s="276">
        <f aca="true" t="shared" si="1" ref="J10:J21">SUM(K10:N10)</f>
        <v>195133</v>
      </c>
      <c r="K10" s="277">
        <v>5104</v>
      </c>
      <c r="L10" s="274">
        <v>170545</v>
      </c>
      <c r="M10" s="274">
        <v>0</v>
      </c>
      <c r="N10" s="275">
        <v>19484</v>
      </c>
      <c r="O10" s="276">
        <f>SUM(P10+Q10+R10+S10+T10)</f>
        <v>318120</v>
      </c>
      <c r="P10" s="277">
        <v>234042</v>
      </c>
      <c r="Q10" s="274">
        <v>80766</v>
      </c>
      <c r="R10" s="274">
        <v>0</v>
      </c>
      <c r="S10" s="274">
        <v>3312</v>
      </c>
      <c r="T10" s="275">
        <v>0</v>
      </c>
      <c r="U10" s="414" t="s">
        <v>340</v>
      </c>
    </row>
    <row r="11" spans="1:21" s="195" customFormat="1" ht="28.5" customHeight="1" thickBot="1" thickTop="1">
      <c r="A11" s="278">
        <f t="shared" si="0"/>
        <v>859163</v>
      </c>
      <c r="B11" s="279">
        <v>152362</v>
      </c>
      <c r="C11" s="280">
        <v>0</v>
      </c>
      <c r="D11" s="280">
        <v>9402</v>
      </c>
      <c r="E11" s="280">
        <v>0</v>
      </c>
      <c r="F11" s="280">
        <v>39982</v>
      </c>
      <c r="G11" s="280">
        <v>0</v>
      </c>
      <c r="H11" s="280">
        <v>8710</v>
      </c>
      <c r="I11" s="281">
        <v>25685</v>
      </c>
      <c r="J11" s="282">
        <f t="shared" si="1"/>
        <v>339596</v>
      </c>
      <c r="K11" s="283">
        <v>1198</v>
      </c>
      <c r="L11" s="280">
        <v>287908</v>
      </c>
      <c r="M11" s="280">
        <v>0</v>
      </c>
      <c r="N11" s="281">
        <v>50490</v>
      </c>
      <c r="O11" s="282">
        <f>SUM(P11+Q11+R11+S11+T11)</f>
        <v>283426</v>
      </c>
      <c r="P11" s="283">
        <v>211751</v>
      </c>
      <c r="Q11" s="280">
        <v>67674</v>
      </c>
      <c r="R11" s="280">
        <v>0</v>
      </c>
      <c r="S11" s="280">
        <v>0</v>
      </c>
      <c r="T11" s="281">
        <v>4001</v>
      </c>
      <c r="U11" s="415" t="s">
        <v>341</v>
      </c>
    </row>
    <row r="12" spans="1:21" ht="28.5" customHeight="1" thickBot="1" thickTop="1">
      <c r="A12" s="284">
        <f t="shared" si="0"/>
        <v>728686</v>
      </c>
      <c r="B12" s="285">
        <v>58142</v>
      </c>
      <c r="C12" s="246">
        <v>0</v>
      </c>
      <c r="D12" s="246">
        <v>13512</v>
      </c>
      <c r="E12" s="246">
        <v>0</v>
      </c>
      <c r="F12" s="246">
        <v>47986</v>
      </c>
      <c r="G12" s="246">
        <v>0</v>
      </c>
      <c r="H12" s="246">
        <v>12527</v>
      </c>
      <c r="I12" s="286">
        <v>41486</v>
      </c>
      <c r="J12" s="287">
        <f t="shared" si="1"/>
        <v>206465</v>
      </c>
      <c r="K12" s="288">
        <v>1888</v>
      </c>
      <c r="L12" s="246">
        <v>204577</v>
      </c>
      <c r="M12" s="246">
        <v>0</v>
      </c>
      <c r="N12" s="286">
        <v>0</v>
      </c>
      <c r="O12" s="287">
        <f aca="true" t="shared" si="2" ref="O12:O21">SUM(P12:T12)</f>
        <v>348568</v>
      </c>
      <c r="P12" s="288">
        <v>280598</v>
      </c>
      <c r="Q12" s="246">
        <v>67970</v>
      </c>
      <c r="R12" s="246">
        <v>0</v>
      </c>
      <c r="S12" s="246">
        <v>0</v>
      </c>
      <c r="T12" s="286">
        <v>0</v>
      </c>
      <c r="U12" s="416" t="s">
        <v>342</v>
      </c>
    </row>
    <row r="13" spans="1:21" s="90" customFormat="1" ht="28.5" customHeight="1" thickBot="1" thickTop="1">
      <c r="A13" s="289">
        <f t="shared" si="0"/>
        <v>683669</v>
      </c>
      <c r="B13" s="290">
        <v>40929</v>
      </c>
      <c r="C13" s="247">
        <v>11348</v>
      </c>
      <c r="D13" s="247">
        <v>18085</v>
      </c>
      <c r="E13" s="247">
        <v>0</v>
      </c>
      <c r="F13" s="247">
        <v>51200</v>
      </c>
      <c r="G13" s="247">
        <v>0</v>
      </c>
      <c r="H13" s="247">
        <v>6348</v>
      </c>
      <c r="I13" s="291">
        <v>6880</v>
      </c>
      <c r="J13" s="269">
        <f t="shared" si="1"/>
        <v>202349</v>
      </c>
      <c r="K13" s="292">
        <v>2347</v>
      </c>
      <c r="L13" s="247">
        <v>200002</v>
      </c>
      <c r="M13" s="247">
        <v>0</v>
      </c>
      <c r="N13" s="291">
        <v>0</v>
      </c>
      <c r="O13" s="269">
        <f t="shared" si="2"/>
        <v>346530</v>
      </c>
      <c r="P13" s="292">
        <v>320284</v>
      </c>
      <c r="Q13" s="247">
        <v>22133</v>
      </c>
      <c r="R13" s="247">
        <v>0</v>
      </c>
      <c r="S13" s="247">
        <v>4113</v>
      </c>
      <c r="T13" s="291">
        <v>0</v>
      </c>
      <c r="U13" s="417" t="s">
        <v>343</v>
      </c>
    </row>
    <row r="14" spans="1:21" ht="28.5" customHeight="1" thickBot="1" thickTop="1">
      <c r="A14" s="293">
        <f t="shared" si="0"/>
        <v>0</v>
      </c>
      <c r="B14" s="290"/>
      <c r="C14" s="247"/>
      <c r="D14" s="247"/>
      <c r="E14" s="247"/>
      <c r="F14" s="247"/>
      <c r="G14" s="247"/>
      <c r="H14" s="247"/>
      <c r="I14" s="291"/>
      <c r="J14" s="269">
        <f t="shared" si="1"/>
        <v>0</v>
      </c>
      <c r="K14" s="292"/>
      <c r="L14" s="247"/>
      <c r="M14" s="247"/>
      <c r="N14" s="291"/>
      <c r="O14" s="269">
        <f t="shared" si="2"/>
        <v>0</v>
      </c>
      <c r="P14" s="292"/>
      <c r="Q14" s="247"/>
      <c r="R14" s="247"/>
      <c r="S14" s="247"/>
      <c r="T14" s="291"/>
      <c r="U14" s="417" t="s">
        <v>344</v>
      </c>
    </row>
    <row r="15" spans="1:21" s="80" customFormat="1" ht="28.5" customHeight="1" thickBot="1" thickTop="1">
      <c r="A15" s="294">
        <f t="shared" si="0"/>
        <v>0</v>
      </c>
      <c r="B15" s="290"/>
      <c r="C15" s="247"/>
      <c r="D15" s="247"/>
      <c r="E15" s="247"/>
      <c r="F15" s="247"/>
      <c r="G15" s="247"/>
      <c r="H15" s="247"/>
      <c r="I15" s="291"/>
      <c r="J15" s="269">
        <f t="shared" si="1"/>
        <v>0</v>
      </c>
      <c r="K15" s="292"/>
      <c r="L15" s="247"/>
      <c r="M15" s="247"/>
      <c r="N15" s="291"/>
      <c r="O15" s="269">
        <f t="shared" si="2"/>
        <v>0</v>
      </c>
      <c r="P15" s="292"/>
      <c r="Q15" s="247"/>
      <c r="R15" s="247"/>
      <c r="S15" s="247"/>
      <c r="T15" s="291"/>
      <c r="U15" s="417" t="s">
        <v>345</v>
      </c>
    </row>
    <row r="16" spans="1:21" ht="28.5" customHeight="1" thickBot="1" thickTop="1">
      <c r="A16" s="295">
        <f t="shared" si="0"/>
        <v>0</v>
      </c>
      <c r="B16" s="296"/>
      <c r="C16" s="297"/>
      <c r="D16" s="297"/>
      <c r="E16" s="297"/>
      <c r="F16" s="297"/>
      <c r="G16" s="297"/>
      <c r="H16" s="297"/>
      <c r="I16" s="298"/>
      <c r="J16" s="299">
        <f t="shared" si="1"/>
        <v>0</v>
      </c>
      <c r="K16" s="300"/>
      <c r="L16" s="297"/>
      <c r="M16" s="297"/>
      <c r="N16" s="298"/>
      <c r="O16" s="299">
        <f t="shared" si="2"/>
        <v>0</v>
      </c>
      <c r="P16" s="300"/>
      <c r="Q16" s="297"/>
      <c r="R16" s="297"/>
      <c r="S16" s="297"/>
      <c r="T16" s="298"/>
      <c r="U16" s="417" t="s">
        <v>346</v>
      </c>
    </row>
    <row r="17" spans="1:21" s="30" customFormat="1" ht="28.5" customHeight="1" thickBot="1" thickTop="1">
      <c r="A17" s="301">
        <f t="shared" si="0"/>
        <v>0</v>
      </c>
      <c r="B17" s="296"/>
      <c r="C17" s="297"/>
      <c r="D17" s="297"/>
      <c r="E17" s="297"/>
      <c r="F17" s="297"/>
      <c r="G17" s="297"/>
      <c r="H17" s="297"/>
      <c r="I17" s="298"/>
      <c r="J17" s="299">
        <f t="shared" si="1"/>
        <v>0</v>
      </c>
      <c r="K17" s="300"/>
      <c r="L17" s="297"/>
      <c r="M17" s="297"/>
      <c r="N17" s="298"/>
      <c r="O17" s="299">
        <f t="shared" si="2"/>
        <v>0</v>
      </c>
      <c r="P17" s="300"/>
      <c r="Q17" s="297"/>
      <c r="R17" s="297"/>
      <c r="S17" s="297"/>
      <c r="T17" s="298"/>
      <c r="U17" s="418" t="s">
        <v>347</v>
      </c>
    </row>
    <row r="18" spans="1:21" s="145" customFormat="1" ht="28.5" customHeight="1" thickBot="1" thickTop="1">
      <c r="A18" s="302">
        <f t="shared" si="0"/>
        <v>0</v>
      </c>
      <c r="B18" s="290"/>
      <c r="C18" s="247"/>
      <c r="D18" s="247"/>
      <c r="E18" s="247"/>
      <c r="F18" s="247"/>
      <c r="G18" s="247"/>
      <c r="H18" s="247"/>
      <c r="I18" s="291"/>
      <c r="J18" s="269">
        <f t="shared" si="1"/>
        <v>0</v>
      </c>
      <c r="K18" s="292"/>
      <c r="L18" s="247"/>
      <c r="M18" s="247"/>
      <c r="N18" s="291"/>
      <c r="O18" s="269">
        <f t="shared" si="2"/>
        <v>0</v>
      </c>
      <c r="P18" s="292"/>
      <c r="Q18" s="247"/>
      <c r="R18" s="247"/>
      <c r="S18" s="247"/>
      <c r="T18" s="291"/>
      <c r="U18" s="417" t="s">
        <v>348</v>
      </c>
    </row>
    <row r="19" spans="1:22" s="105" customFormat="1" ht="28.5" customHeight="1" thickBot="1" thickTop="1">
      <c r="A19" s="303">
        <f t="shared" si="0"/>
        <v>0</v>
      </c>
      <c r="B19" s="279"/>
      <c r="C19" s="280"/>
      <c r="D19" s="280"/>
      <c r="E19" s="280"/>
      <c r="F19" s="280"/>
      <c r="G19" s="280"/>
      <c r="H19" s="280"/>
      <c r="I19" s="281"/>
      <c r="J19" s="282">
        <f t="shared" si="1"/>
        <v>0</v>
      </c>
      <c r="K19" s="283"/>
      <c r="L19" s="280"/>
      <c r="M19" s="280"/>
      <c r="N19" s="281"/>
      <c r="O19" s="282">
        <f t="shared" si="2"/>
        <v>0</v>
      </c>
      <c r="P19" s="283"/>
      <c r="Q19" s="280"/>
      <c r="R19" s="280"/>
      <c r="S19" s="280"/>
      <c r="T19" s="281"/>
      <c r="U19" s="417" t="s">
        <v>349</v>
      </c>
      <c r="V19" s="304"/>
    </row>
    <row r="20" spans="1:21" ht="28.5" customHeight="1" thickBot="1" thickTop="1">
      <c r="A20" s="301">
        <f t="shared" si="0"/>
        <v>0</v>
      </c>
      <c r="B20" s="296"/>
      <c r="C20" s="297"/>
      <c r="D20" s="297"/>
      <c r="E20" s="297"/>
      <c r="F20" s="297"/>
      <c r="G20" s="297"/>
      <c r="H20" s="297"/>
      <c r="I20" s="298"/>
      <c r="J20" s="299">
        <f t="shared" si="1"/>
        <v>0</v>
      </c>
      <c r="K20" s="300"/>
      <c r="L20" s="297"/>
      <c r="M20" s="297"/>
      <c r="N20" s="298"/>
      <c r="O20" s="282">
        <f t="shared" si="2"/>
        <v>0</v>
      </c>
      <c r="P20" s="300"/>
      <c r="Q20" s="297"/>
      <c r="R20" s="297"/>
      <c r="S20" s="297"/>
      <c r="T20" s="298"/>
      <c r="U20" s="414" t="s">
        <v>350</v>
      </c>
    </row>
    <row r="21" spans="1:22" ht="28.5" customHeight="1" thickBot="1" thickTop="1">
      <c r="A21" s="479">
        <f t="shared" si="0"/>
        <v>0</v>
      </c>
      <c r="B21" s="480"/>
      <c r="C21" s="481"/>
      <c r="D21" s="481"/>
      <c r="E21" s="481"/>
      <c r="F21" s="481"/>
      <c r="G21" s="481"/>
      <c r="H21" s="481"/>
      <c r="I21" s="482"/>
      <c r="J21" s="483">
        <f t="shared" si="1"/>
        <v>0</v>
      </c>
      <c r="K21" s="484"/>
      <c r="L21" s="481"/>
      <c r="M21" s="481"/>
      <c r="N21" s="482"/>
      <c r="O21" s="483">
        <f t="shared" si="2"/>
        <v>0</v>
      </c>
      <c r="P21" s="484"/>
      <c r="Q21" s="481"/>
      <c r="R21" s="481"/>
      <c r="S21" s="481"/>
      <c r="T21" s="482"/>
      <c r="U21" s="419" t="s">
        <v>351</v>
      </c>
      <c r="V21" s="305"/>
    </row>
    <row r="22" spans="1:21" ht="25.5" customHeight="1" thickBot="1" thickTop="1">
      <c r="A22" s="306">
        <f t="shared" si="0"/>
        <v>2938040</v>
      </c>
      <c r="B22" s="307">
        <f aca="true" t="shared" si="3" ref="B22:T22">SUM(B10:B21)</f>
        <v>335004</v>
      </c>
      <c r="C22" s="308">
        <f t="shared" si="3"/>
        <v>11348</v>
      </c>
      <c r="D22" s="308">
        <f t="shared" si="3"/>
        <v>46809</v>
      </c>
      <c r="E22" s="308">
        <f t="shared" si="3"/>
        <v>0</v>
      </c>
      <c r="F22" s="308">
        <f t="shared" si="3"/>
        <v>175088</v>
      </c>
      <c r="G22" s="308">
        <f t="shared" si="3"/>
        <v>0</v>
      </c>
      <c r="H22" s="308">
        <f t="shared" si="3"/>
        <v>27714</v>
      </c>
      <c r="I22" s="309">
        <f t="shared" si="3"/>
        <v>101890</v>
      </c>
      <c r="J22" s="310">
        <f t="shared" si="3"/>
        <v>943543</v>
      </c>
      <c r="K22" s="311">
        <f t="shared" si="3"/>
        <v>10537</v>
      </c>
      <c r="L22" s="308">
        <f t="shared" si="3"/>
        <v>863032</v>
      </c>
      <c r="M22" s="308">
        <f t="shared" si="3"/>
        <v>0</v>
      </c>
      <c r="N22" s="309">
        <f t="shared" si="3"/>
        <v>69974</v>
      </c>
      <c r="O22" s="310">
        <f t="shared" si="3"/>
        <v>1296644</v>
      </c>
      <c r="P22" s="311">
        <f t="shared" si="3"/>
        <v>1046675</v>
      </c>
      <c r="Q22" s="562">
        <f t="shared" si="3"/>
        <v>238543</v>
      </c>
      <c r="R22" s="487">
        <f t="shared" si="3"/>
        <v>0</v>
      </c>
      <c r="S22" s="308">
        <f t="shared" si="3"/>
        <v>7425</v>
      </c>
      <c r="T22" s="309">
        <f t="shared" si="3"/>
        <v>4001</v>
      </c>
      <c r="U22" s="310" t="s">
        <v>30</v>
      </c>
    </row>
    <row r="23" spans="1:21" ht="25.5" customHeight="1" thickBot="1" thickTop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91"/>
    </row>
    <row r="24" spans="1:21" s="563" customFormat="1" ht="34.5" customHeight="1" thickBot="1" thickTop="1">
      <c r="A24" s="272">
        <f aca="true" t="shared" si="4" ref="A24:A35">SUM(B24:I24)+J24+O24</f>
        <v>713620</v>
      </c>
      <c r="B24" s="273">
        <v>21610</v>
      </c>
      <c r="C24" s="274">
        <v>0</v>
      </c>
      <c r="D24" s="274">
        <v>0</v>
      </c>
      <c r="E24" s="274">
        <v>113301</v>
      </c>
      <c r="F24" s="274">
        <v>25919</v>
      </c>
      <c r="G24" s="274">
        <v>0</v>
      </c>
      <c r="H24" s="274">
        <v>11633</v>
      </c>
      <c r="I24" s="275">
        <v>79137</v>
      </c>
      <c r="J24" s="276">
        <f>SUM(K24:N24)</f>
        <v>124212</v>
      </c>
      <c r="K24" s="277">
        <v>7541</v>
      </c>
      <c r="L24" s="274">
        <v>116671</v>
      </c>
      <c r="M24" s="274">
        <v>0</v>
      </c>
      <c r="N24" s="275">
        <v>0</v>
      </c>
      <c r="O24" s="276">
        <f>SUM(P24+Q24+R24+S24+T24)</f>
        <v>337808</v>
      </c>
      <c r="P24" s="277">
        <v>262044</v>
      </c>
      <c r="Q24" s="274">
        <v>50194</v>
      </c>
      <c r="R24" s="274">
        <v>25522</v>
      </c>
      <c r="S24" s="274">
        <v>0</v>
      </c>
      <c r="T24" s="275">
        <v>48</v>
      </c>
      <c r="U24" s="414" t="s">
        <v>319</v>
      </c>
    </row>
    <row r="25" spans="1:21" ht="25.5" customHeight="1" thickBot="1" thickTop="1">
      <c r="A25" s="278">
        <f t="shared" si="4"/>
        <v>649056</v>
      </c>
      <c r="B25" s="279">
        <v>67082</v>
      </c>
      <c r="C25" s="280">
        <v>0</v>
      </c>
      <c r="D25" s="280">
        <v>0</v>
      </c>
      <c r="E25" s="280">
        <v>52500</v>
      </c>
      <c r="F25" s="280">
        <v>35696</v>
      </c>
      <c r="G25" s="280">
        <v>0</v>
      </c>
      <c r="H25" s="280">
        <v>14744</v>
      </c>
      <c r="I25" s="281">
        <v>36279</v>
      </c>
      <c r="J25" s="282">
        <f aca="true" t="shared" si="5" ref="J25:J35">SUM(K25:N25)</f>
        <v>144207</v>
      </c>
      <c r="K25" s="283">
        <v>3537</v>
      </c>
      <c r="L25" s="280">
        <v>140670</v>
      </c>
      <c r="M25" s="280">
        <v>0</v>
      </c>
      <c r="N25" s="281">
        <v>0</v>
      </c>
      <c r="O25" s="282">
        <f>SUM(P25+Q25+R25+S25+T25)</f>
        <v>298548</v>
      </c>
      <c r="P25" s="283">
        <v>218249</v>
      </c>
      <c r="Q25" s="280">
        <v>56129</v>
      </c>
      <c r="R25" s="280">
        <v>24170</v>
      </c>
      <c r="S25" s="280">
        <v>0</v>
      </c>
      <c r="T25" s="281">
        <v>0</v>
      </c>
      <c r="U25" s="415" t="s">
        <v>320</v>
      </c>
    </row>
    <row r="26" spans="1:21" s="105" customFormat="1" ht="34.5" customHeight="1" thickBot="1" thickTop="1">
      <c r="A26" s="284">
        <f t="shared" si="4"/>
        <v>825667</v>
      </c>
      <c r="B26" s="285">
        <v>76815</v>
      </c>
      <c r="C26" s="246">
        <v>0</v>
      </c>
      <c r="D26" s="246">
        <v>0</v>
      </c>
      <c r="E26" s="246">
        <v>105000</v>
      </c>
      <c r="F26" s="246">
        <v>52627</v>
      </c>
      <c r="G26" s="246">
        <v>0</v>
      </c>
      <c r="H26" s="246">
        <v>4098</v>
      </c>
      <c r="I26" s="286">
        <v>9767</v>
      </c>
      <c r="J26" s="287">
        <f t="shared" si="5"/>
        <v>227699</v>
      </c>
      <c r="K26" s="288">
        <v>4721</v>
      </c>
      <c r="L26" s="246">
        <v>222978</v>
      </c>
      <c r="M26" s="246">
        <v>0</v>
      </c>
      <c r="N26" s="286">
        <v>0</v>
      </c>
      <c r="O26" s="287">
        <f aca="true" t="shared" si="6" ref="O26:O35">SUM(P26:T26)</f>
        <v>349661</v>
      </c>
      <c r="P26" s="288">
        <v>297663</v>
      </c>
      <c r="Q26" s="246">
        <v>51998</v>
      </c>
      <c r="R26" s="246">
        <v>0</v>
      </c>
      <c r="S26" s="246">
        <v>0</v>
      </c>
      <c r="T26" s="286">
        <v>0</v>
      </c>
      <c r="U26" s="416" t="s">
        <v>321</v>
      </c>
    </row>
    <row r="27" spans="1:21" s="92" customFormat="1" ht="25.5" customHeight="1" thickBot="1" thickTop="1">
      <c r="A27" s="289">
        <f t="shared" si="4"/>
        <v>754471</v>
      </c>
      <c r="B27" s="290">
        <v>102353</v>
      </c>
      <c r="C27" s="247">
        <v>0</v>
      </c>
      <c r="D27" s="247">
        <v>17204</v>
      </c>
      <c r="E27" s="247">
        <v>135100</v>
      </c>
      <c r="F27" s="247">
        <v>41253</v>
      </c>
      <c r="G27" s="247">
        <v>0</v>
      </c>
      <c r="H27" s="247">
        <v>4324</v>
      </c>
      <c r="I27" s="291">
        <v>42706</v>
      </c>
      <c r="J27" s="269">
        <f t="shared" si="5"/>
        <v>69987</v>
      </c>
      <c r="K27" s="292">
        <v>14690</v>
      </c>
      <c r="L27" s="247">
        <v>55297</v>
      </c>
      <c r="M27" s="247">
        <v>0</v>
      </c>
      <c r="N27" s="291">
        <v>0</v>
      </c>
      <c r="O27" s="269">
        <f t="shared" si="6"/>
        <v>341544</v>
      </c>
      <c r="P27" s="292">
        <v>276884</v>
      </c>
      <c r="Q27" s="247">
        <v>25246</v>
      </c>
      <c r="R27" s="247">
        <v>35841</v>
      </c>
      <c r="S27" s="247">
        <v>3573</v>
      </c>
      <c r="T27" s="291">
        <v>0</v>
      </c>
      <c r="U27" s="417" t="s">
        <v>322</v>
      </c>
    </row>
    <row r="28" spans="1:21" ht="25.5" customHeight="1" thickBot="1" thickTop="1">
      <c r="A28" s="293">
        <f t="shared" si="4"/>
        <v>773418</v>
      </c>
      <c r="B28" s="290">
        <v>118278</v>
      </c>
      <c r="C28" s="247">
        <v>0</v>
      </c>
      <c r="D28" s="247">
        <v>9197</v>
      </c>
      <c r="E28" s="247">
        <v>104999</v>
      </c>
      <c r="F28" s="247">
        <v>29361</v>
      </c>
      <c r="G28" s="247">
        <v>0</v>
      </c>
      <c r="H28" s="247">
        <v>11506</v>
      </c>
      <c r="I28" s="291">
        <v>17087</v>
      </c>
      <c r="J28" s="269">
        <f t="shared" si="5"/>
        <v>168834</v>
      </c>
      <c r="K28" s="292">
        <v>2053</v>
      </c>
      <c r="L28" s="247">
        <v>166781</v>
      </c>
      <c r="M28" s="247">
        <v>0</v>
      </c>
      <c r="N28" s="291">
        <v>0</v>
      </c>
      <c r="O28" s="269">
        <f t="shared" si="6"/>
        <v>314156</v>
      </c>
      <c r="P28" s="292">
        <v>272774</v>
      </c>
      <c r="Q28" s="247">
        <v>26332</v>
      </c>
      <c r="R28" s="247">
        <v>15050</v>
      </c>
      <c r="S28" s="247">
        <v>0</v>
      </c>
      <c r="T28" s="291">
        <v>0</v>
      </c>
      <c r="U28" s="417" t="s">
        <v>323</v>
      </c>
    </row>
    <row r="29" spans="1:21" s="93" customFormat="1" ht="25.5" customHeight="1" thickBot="1" thickTop="1">
      <c r="A29" s="294">
        <f t="shared" si="4"/>
        <v>856945</v>
      </c>
      <c r="B29" s="290">
        <v>168517</v>
      </c>
      <c r="C29" s="247">
        <v>0</v>
      </c>
      <c r="D29" s="247">
        <v>8383</v>
      </c>
      <c r="E29" s="247">
        <v>49500</v>
      </c>
      <c r="F29" s="247">
        <v>34427</v>
      </c>
      <c r="G29" s="247">
        <v>0</v>
      </c>
      <c r="H29" s="247">
        <v>12803</v>
      </c>
      <c r="I29" s="291">
        <v>27108</v>
      </c>
      <c r="J29" s="269">
        <f t="shared" si="5"/>
        <v>97849</v>
      </c>
      <c r="K29" s="292">
        <v>11279</v>
      </c>
      <c r="L29" s="247">
        <v>86570</v>
      </c>
      <c r="M29" s="247">
        <v>0</v>
      </c>
      <c r="N29" s="291">
        <v>0</v>
      </c>
      <c r="O29" s="269">
        <f t="shared" si="6"/>
        <v>458358</v>
      </c>
      <c r="P29" s="292">
        <v>416357</v>
      </c>
      <c r="Q29" s="247">
        <v>18633</v>
      </c>
      <c r="R29" s="247">
        <v>23368</v>
      </c>
      <c r="S29" s="247">
        <v>0</v>
      </c>
      <c r="T29" s="291">
        <v>0</v>
      </c>
      <c r="U29" s="417" t="s">
        <v>324</v>
      </c>
    </row>
    <row r="30" spans="1:21" s="94" customFormat="1" ht="25.5" customHeight="1" thickBot="1" thickTop="1">
      <c r="A30" s="295">
        <f t="shared" si="4"/>
        <v>687932</v>
      </c>
      <c r="B30" s="296">
        <v>100544</v>
      </c>
      <c r="C30" s="297">
        <v>0</v>
      </c>
      <c r="D30" s="297">
        <v>3934</v>
      </c>
      <c r="E30" s="297">
        <v>38500</v>
      </c>
      <c r="F30" s="297">
        <v>32496</v>
      </c>
      <c r="G30" s="297">
        <v>0</v>
      </c>
      <c r="H30" s="297">
        <v>191</v>
      </c>
      <c r="I30" s="298">
        <v>12954</v>
      </c>
      <c r="J30" s="299">
        <f t="shared" si="5"/>
        <v>94066</v>
      </c>
      <c r="K30" s="300">
        <v>4162</v>
      </c>
      <c r="L30" s="297">
        <v>84869</v>
      </c>
      <c r="M30" s="297">
        <v>5035</v>
      </c>
      <c r="N30" s="298">
        <v>0</v>
      </c>
      <c r="O30" s="299">
        <f t="shared" si="6"/>
        <v>405247</v>
      </c>
      <c r="P30" s="300">
        <v>369325</v>
      </c>
      <c r="Q30" s="297">
        <v>12572</v>
      </c>
      <c r="R30" s="297">
        <v>23350</v>
      </c>
      <c r="S30" s="297">
        <v>0</v>
      </c>
      <c r="T30" s="298">
        <v>0</v>
      </c>
      <c r="U30" s="417" t="s">
        <v>325</v>
      </c>
    </row>
    <row r="31" spans="1:21" ht="25.5" customHeight="1" thickBot="1" thickTop="1">
      <c r="A31" s="301">
        <f t="shared" si="4"/>
        <v>1041010</v>
      </c>
      <c r="B31" s="296">
        <v>105246</v>
      </c>
      <c r="C31" s="297">
        <v>0</v>
      </c>
      <c r="D31" s="297">
        <v>6650</v>
      </c>
      <c r="E31" s="297">
        <v>140953</v>
      </c>
      <c r="F31" s="297">
        <v>42100</v>
      </c>
      <c r="G31" s="297">
        <v>715</v>
      </c>
      <c r="H31" s="297">
        <v>16066</v>
      </c>
      <c r="I31" s="298">
        <v>19111</v>
      </c>
      <c r="J31" s="299">
        <f t="shared" si="5"/>
        <v>443752</v>
      </c>
      <c r="K31" s="300">
        <v>3282</v>
      </c>
      <c r="L31" s="297">
        <v>440470</v>
      </c>
      <c r="M31" s="297">
        <v>0</v>
      </c>
      <c r="N31" s="298">
        <v>0</v>
      </c>
      <c r="O31" s="299">
        <f t="shared" si="6"/>
        <v>266417</v>
      </c>
      <c r="P31" s="300">
        <v>217603</v>
      </c>
      <c r="Q31" s="297">
        <v>31172</v>
      </c>
      <c r="R31" s="297">
        <v>15015</v>
      </c>
      <c r="S31" s="297">
        <v>2627</v>
      </c>
      <c r="T31" s="298">
        <v>0</v>
      </c>
      <c r="U31" s="418" t="s">
        <v>326</v>
      </c>
    </row>
    <row r="32" spans="1:22" s="141" customFormat="1" ht="25.5" customHeight="1" thickBot="1" thickTop="1">
      <c r="A32" s="302">
        <f t="shared" si="4"/>
        <v>1008678</v>
      </c>
      <c r="B32" s="290">
        <v>93157</v>
      </c>
      <c r="C32" s="247">
        <v>0</v>
      </c>
      <c r="D32" s="247">
        <v>5948</v>
      </c>
      <c r="E32" s="247">
        <v>0</v>
      </c>
      <c r="F32" s="247">
        <v>42121</v>
      </c>
      <c r="G32" s="247">
        <v>0</v>
      </c>
      <c r="H32" s="247">
        <v>34367</v>
      </c>
      <c r="I32" s="291">
        <v>12650</v>
      </c>
      <c r="J32" s="269">
        <f t="shared" si="5"/>
        <v>483756</v>
      </c>
      <c r="K32" s="292">
        <v>3881</v>
      </c>
      <c r="L32" s="247">
        <v>479875</v>
      </c>
      <c r="M32" s="247">
        <v>0</v>
      </c>
      <c r="N32" s="291">
        <v>0</v>
      </c>
      <c r="O32" s="269">
        <f t="shared" si="6"/>
        <v>336679</v>
      </c>
      <c r="P32" s="292">
        <v>294718</v>
      </c>
      <c r="Q32" s="247">
        <v>18617</v>
      </c>
      <c r="R32" s="247">
        <v>23344</v>
      </c>
      <c r="S32" s="247">
        <v>0</v>
      </c>
      <c r="T32" s="291">
        <v>0</v>
      </c>
      <c r="U32" s="417" t="s">
        <v>327</v>
      </c>
      <c r="V32" s="166"/>
    </row>
    <row r="33" spans="1:22" ht="31.5" customHeight="1" thickBot="1" thickTop="1">
      <c r="A33" s="303">
        <f t="shared" si="4"/>
        <v>996369</v>
      </c>
      <c r="B33" s="279">
        <v>74041</v>
      </c>
      <c r="C33" s="280">
        <v>0</v>
      </c>
      <c r="D33" s="280">
        <v>6680</v>
      </c>
      <c r="E33" s="280">
        <v>96500</v>
      </c>
      <c r="F33" s="280">
        <v>44023</v>
      </c>
      <c r="G33" s="280">
        <v>0</v>
      </c>
      <c r="H33" s="280">
        <v>27809</v>
      </c>
      <c r="I33" s="281">
        <v>36348</v>
      </c>
      <c r="J33" s="282">
        <f t="shared" si="5"/>
        <v>426877</v>
      </c>
      <c r="K33" s="283">
        <v>7198</v>
      </c>
      <c r="L33" s="280">
        <v>419679</v>
      </c>
      <c r="M33" s="280">
        <v>0</v>
      </c>
      <c r="N33" s="281">
        <v>0</v>
      </c>
      <c r="O33" s="282">
        <f t="shared" si="6"/>
        <v>284091</v>
      </c>
      <c r="P33" s="283">
        <v>231095</v>
      </c>
      <c r="Q33" s="280">
        <v>29919</v>
      </c>
      <c r="R33" s="280">
        <v>19999</v>
      </c>
      <c r="S33" s="280">
        <v>3078</v>
      </c>
      <c r="T33" s="281">
        <v>0</v>
      </c>
      <c r="U33" s="417" t="s">
        <v>328</v>
      </c>
      <c r="V33" s="167"/>
    </row>
    <row r="34" spans="1:21" ht="25.5" customHeight="1" thickBot="1" thickTop="1">
      <c r="A34" s="301">
        <f t="shared" si="4"/>
        <v>976220</v>
      </c>
      <c r="B34" s="296">
        <v>124802</v>
      </c>
      <c r="C34" s="297">
        <v>0</v>
      </c>
      <c r="D34" s="297">
        <v>4400</v>
      </c>
      <c r="E34" s="297">
        <v>93661</v>
      </c>
      <c r="F34" s="297">
        <v>38674</v>
      </c>
      <c r="G34" s="297">
        <v>0</v>
      </c>
      <c r="H34" s="297">
        <v>15528</v>
      </c>
      <c r="I34" s="298">
        <v>9313</v>
      </c>
      <c r="J34" s="299">
        <f t="shared" si="5"/>
        <v>277122</v>
      </c>
      <c r="K34" s="300">
        <v>8737</v>
      </c>
      <c r="L34" s="297">
        <v>268385</v>
      </c>
      <c r="M34" s="297">
        <v>0</v>
      </c>
      <c r="N34" s="298">
        <v>0</v>
      </c>
      <c r="O34" s="299">
        <f t="shared" si="6"/>
        <v>412720</v>
      </c>
      <c r="P34" s="300">
        <v>347664</v>
      </c>
      <c r="Q34" s="297">
        <v>45056</v>
      </c>
      <c r="R34" s="297">
        <v>20000</v>
      </c>
      <c r="S34" s="297">
        <v>0</v>
      </c>
      <c r="T34" s="298">
        <v>0</v>
      </c>
      <c r="U34" s="414" t="s">
        <v>329</v>
      </c>
    </row>
    <row r="35" spans="1:22" s="179" customFormat="1" ht="24.75" customHeight="1" thickBot="1" thickTop="1">
      <c r="A35" s="479">
        <f t="shared" si="4"/>
        <v>791890</v>
      </c>
      <c r="B35" s="480">
        <v>79703</v>
      </c>
      <c r="C35" s="481">
        <v>0</v>
      </c>
      <c r="D35" s="481">
        <v>5596</v>
      </c>
      <c r="E35" s="481">
        <v>136248</v>
      </c>
      <c r="F35" s="481">
        <v>38113</v>
      </c>
      <c r="G35" s="481">
        <v>0</v>
      </c>
      <c r="H35" s="481">
        <v>7936</v>
      </c>
      <c r="I35" s="482">
        <v>16817</v>
      </c>
      <c r="J35" s="483">
        <f t="shared" si="5"/>
        <v>47360</v>
      </c>
      <c r="K35" s="484">
        <v>11709</v>
      </c>
      <c r="L35" s="481">
        <v>35651</v>
      </c>
      <c r="M35" s="481">
        <v>0</v>
      </c>
      <c r="N35" s="482">
        <v>0</v>
      </c>
      <c r="O35" s="483">
        <f t="shared" si="6"/>
        <v>460117</v>
      </c>
      <c r="P35" s="484">
        <v>389814</v>
      </c>
      <c r="Q35" s="481">
        <v>49304</v>
      </c>
      <c r="R35" s="481">
        <v>20000</v>
      </c>
      <c r="S35" s="481">
        <v>0</v>
      </c>
      <c r="T35" s="482">
        <v>999</v>
      </c>
      <c r="U35" s="419" t="s">
        <v>330</v>
      </c>
      <c r="V35" s="180"/>
    </row>
    <row r="36" spans="1:21" s="563" customFormat="1" ht="25.5" customHeight="1" thickBot="1" thickTop="1">
      <c r="A36" s="310">
        <f>SUM(B36:I36)+J36+O36</f>
        <v>10075276</v>
      </c>
      <c r="B36" s="311">
        <f>SUM(B24:B35)</f>
        <v>1132148</v>
      </c>
      <c r="C36" s="308">
        <f aca="true" t="shared" si="7" ref="C36:T36">SUM(C24:C35)</f>
        <v>0</v>
      </c>
      <c r="D36" s="308">
        <f t="shared" si="7"/>
        <v>67992</v>
      </c>
      <c r="E36" s="308">
        <f t="shared" si="7"/>
        <v>1066262</v>
      </c>
      <c r="F36" s="308">
        <f t="shared" si="7"/>
        <v>456810</v>
      </c>
      <c r="G36" s="308">
        <f t="shared" si="7"/>
        <v>715</v>
      </c>
      <c r="H36" s="308">
        <f t="shared" si="7"/>
        <v>161005</v>
      </c>
      <c r="I36" s="309">
        <f t="shared" si="7"/>
        <v>319277</v>
      </c>
      <c r="J36" s="310">
        <f t="shared" si="7"/>
        <v>2605721</v>
      </c>
      <c r="K36" s="311">
        <f t="shared" si="7"/>
        <v>82790</v>
      </c>
      <c r="L36" s="308">
        <f t="shared" si="7"/>
        <v>2517896</v>
      </c>
      <c r="M36" s="308">
        <f t="shared" si="7"/>
        <v>5035</v>
      </c>
      <c r="N36" s="309">
        <f t="shared" si="7"/>
        <v>0</v>
      </c>
      <c r="O36" s="310">
        <f t="shared" si="7"/>
        <v>4265346</v>
      </c>
      <c r="P36" s="311">
        <f t="shared" si="7"/>
        <v>3594190</v>
      </c>
      <c r="Q36" s="487">
        <f t="shared" si="7"/>
        <v>415172</v>
      </c>
      <c r="R36" s="308">
        <f t="shared" si="7"/>
        <v>245659</v>
      </c>
      <c r="S36" s="308">
        <f t="shared" si="7"/>
        <v>9278</v>
      </c>
      <c r="T36" s="309">
        <f t="shared" si="7"/>
        <v>1047</v>
      </c>
      <c r="U36" s="564" t="s">
        <v>30</v>
      </c>
    </row>
    <row r="37" spans="1:21" ht="25.5" customHeight="1" thickTop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91"/>
    </row>
  </sheetData>
  <sheetProtection/>
  <printOptions horizontalCentered="1"/>
  <pageMargins left="0.35433070866141736" right="0.2755905511811024" top="0.8661417322834646" bottom="0.45" header="0.2755905511811024" footer="0.7480314960629921"/>
  <pageSetup fitToHeight="2" horizontalDpi="600" verticalDpi="600" orientation="landscape" paperSize="9" scale="45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80" zoomScaleNormal="80" zoomScalePageLayoutView="0" workbookViewId="0" topLeftCell="A1">
      <selection activeCell="B13" sqref="B13"/>
    </sheetView>
  </sheetViews>
  <sheetFormatPr defaultColWidth="9.140625" defaultRowHeight="12.75"/>
  <cols>
    <col min="1" max="1" width="12.57421875" style="109" customWidth="1"/>
    <col min="2" max="3" width="12.7109375" style="109" bestFit="1" customWidth="1"/>
    <col min="4" max="4" width="11.00390625" style="109" bestFit="1" customWidth="1"/>
    <col min="5" max="5" width="10.140625" style="109" bestFit="1" customWidth="1"/>
    <col min="6" max="6" width="12.00390625" style="109" bestFit="1" customWidth="1"/>
    <col min="7" max="7" width="14.421875" style="109" bestFit="1" customWidth="1"/>
    <col min="8" max="8" width="12.7109375" style="109" bestFit="1" customWidth="1"/>
    <col min="9" max="9" width="14.421875" style="109" bestFit="1" customWidth="1"/>
    <col min="10" max="10" width="13.8515625" style="109" bestFit="1" customWidth="1"/>
    <col min="11" max="11" width="12.7109375" style="109" bestFit="1" customWidth="1"/>
    <col min="12" max="12" width="17.28125" style="109" customWidth="1"/>
    <col min="13" max="13" width="11.57421875" style="109" bestFit="1" customWidth="1"/>
    <col min="14" max="16384" width="9.140625" style="109" customWidth="1"/>
  </cols>
  <sheetData>
    <row r="1" spans="1:15" ht="18">
      <c r="A1" s="544"/>
      <c r="B1" s="545"/>
      <c r="C1" s="545"/>
      <c r="D1" s="545"/>
      <c r="E1" s="545"/>
      <c r="F1" s="546"/>
      <c r="G1" s="546"/>
      <c r="H1" s="546"/>
      <c r="I1" s="546" t="s">
        <v>352</v>
      </c>
      <c r="J1" s="546"/>
      <c r="K1" s="546"/>
      <c r="L1" s="106"/>
      <c r="M1" s="107"/>
      <c r="N1" s="108"/>
      <c r="O1" s="108"/>
    </row>
    <row r="2" spans="1:12" ht="18.75" thickBot="1">
      <c r="A2" s="547" t="s">
        <v>353</v>
      </c>
      <c r="B2" s="548"/>
      <c r="C2" s="548"/>
      <c r="D2" s="548"/>
      <c r="E2" s="548"/>
      <c r="F2" s="548"/>
      <c r="G2" s="548"/>
      <c r="H2" s="548"/>
      <c r="I2" s="549"/>
      <c r="J2" s="550"/>
      <c r="K2" s="110"/>
      <c r="L2" s="111"/>
    </row>
    <row r="3" spans="1:12" s="113" customFormat="1" ht="16.5" customHeight="1" thickTop="1">
      <c r="A3" s="112"/>
      <c r="B3" s="121"/>
      <c r="C3" s="121"/>
      <c r="D3" s="121"/>
      <c r="E3" s="121"/>
      <c r="F3" s="121"/>
      <c r="G3" s="121"/>
      <c r="H3" s="121"/>
      <c r="I3" s="122"/>
      <c r="J3" s="123" t="s">
        <v>49</v>
      </c>
      <c r="K3" s="121"/>
      <c r="L3" s="124"/>
    </row>
    <row r="4" spans="1:12" s="113" customFormat="1" ht="16.5" customHeight="1">
      <c r="A4" s="114"/>
      <c r="B4" s="125" t="s">
        <v>159</v>
      </c>
      <c r="C4" s="125"/>
      <c r="D4" s="125"/>
      <c r="E4" s="126"/>
      <c r="F4" s="127"/>
      <c r="G4" s="125" t="s">
        <v>158</v>
      </c>
      <c r="H4" s="125"/>
      <c r="I4" s="125"/>
      <c r="J4" s="128"/>
      <c r="K4" s="128"/>
      <c r="L4" s="129"/>
    </row>
    <row r="5" spans="1:12" s="113" customFormat="1" ht="16.5" customHeight="1">
      <c r="A5" s="114"/>
      <c r="B5" s="125" t="s">
        <v>188</v>
      </c>
      <c r="C5" s="125"/>
      <c r="D5" s="125"/>
      <c r="E5" s="126"/>
      <c r="F5" s="127"/>
      <c r="G5" s="125" t="s">
        <v>146</v>
      </c>
      <c r="H5" s="125"/>
      <c r="I5" s="125"/>
      <c r="J5" s="128"/>
      <c r="K5" s="128"/>
      <c r="L5" s="129"/>
    </row>
    <row r="6" spans="1:12" s="113" customFormat="1" ht="18.75">
      <c r="A6" s="130" t="s">
        <v>33</v>
      </c>
      <c r="B6" s="132"/>
      <c r="C6" s="132"/>
      <c r="D6" s="132"/>
      <c r="E6" s="131" t="s">
        <v>50</v>
      </c>
      <c r="F6" s="132"/>
      <c r="G6" s="132"/>
      <c r="H6" s="132"/>
      <c r="I6" s="132"/>
      <c r="J6" s="132"/>
      <c r="K6" s="132"/>
      <c r="L6" s="133"/>
    </row>
    <row r="7" spans="1:12" s="113" customFormat="1" ht="18">
      <c r="A7" s="134" t="s">
        <v>53</v>
      </c>
      <c r="B7" s="135" t="s">
        <v>160</v>
      </c>
      <c r="C7" s="135" t="s">
        <v>56</v>
      </c>
      <c r="D7" s="135" t="s">
        <v>52</v>
      </c>
      <c r="E7" s="135" t="s">
        <v>54</v>
      </c>
      <c r="F7" s="135" t="s">
        <v>55</v>
      </c>
      <c r="G7" s="135" t="s">
        <v>160</v>
      </c>
      <c r="H7" s="135" t="s">
        <v>18</v>
      </c>
      <c r="I7" s="135" t="s">
        <v>57</v>
      </c>
      <c r="J7" s="135" t="s">
        <v>58</v>
      </c>
      <c r="K7" s="135" t="s">
        <v>59</v>
      </c>
      <c r="L7" s="136" t="s">
        <v>12</v>
      </c>
    </row>
    <row r="8" spans="1:12" s="113" customFormat="1" ht="18.75">
      <c r="A8" s="137" t="s">
        <v>25</v>
      </c>
      <c r="B8" s="138" t="s">
        <v>30</v>
      </c>
      <c r="C8" s="138"/>
      <c r="D8" s="138" t="s">
        <v>118</v>
      </c>
      <c r="E8" s="138" t="s">
        <v>60</v>
      </c>
      <c r="F8" s="138"/>
      <c r="G8" s="139" t="s">
        <v>25</v>
      </c>
      <c r="H8" s="139"/>
      <c r="I8" s="139"/>
      <c r="J8" s="139"/>
      <c r="K8" s="139"/>
      <c r="L8" s="140"/>
    </row>
    <row r="9" spans="1:12" s="113" customFormat="1" ht="19.5" thickBot="1">
      <c r="A9" s="137" t="s">
        <v>62</v>
      </c>
      <c r="B9" s="138" t="s">
        <v>28</v>
      </c>
      <c r="C9" s="138" t="s">
        <v>28</v>
      </c>
      <c r="D9" s="187" t="s">
        <v>61</v>
      </c>
      <c r="E9" s="187" t="s">
        <v>63</v>
      </c>
      <c r="F9" s="188" t="s">
        <v>64</v>
      </c>
      <c r="G9" s="189" t="s">
        <v>146</v>
      </c>
      <c r="H9" s="190" t="s">
        <v>118</v>
      </c>
      <c r="I9" s="189" t="s">
        <v>65</v>
      </c>
      <c r="J9" s="189" t="s">
        <v>66</v>
      </c>
      <c r="K9" s="189" t="s">
        <v>67</v>
      </c>
      <c r="L9" s="434" t="s">
        <v>29</v>
      </c>
    </row>
    <row r="10" spans="1:12" s="164" customFormat="1" ht="24.75" customHeight="1" thickBot="1" thickTop="1">
      <c r="A10" s="436">
        <f aca="true" t="shared" si="0" ref="A10:A21">SUM(B10+G10)</f>
        <v>36880</v>
      </c>
      <c r="B10" s="435">
        <f>SUM(C10:F10)</f>
        <v>36880</v>
      </c>
      <c r="C10" s="435">
        <v>27436</v>
      </c>
      <c r="D10" s="435">
        <v>8183</v>
      </c>
      <c r="E10" s="435">
        <v>1261</v>
      </c>
      <c r="F10" s="435">
        <v>0</v>
      </c>
      <c r="G10" s="435">
        <f aca="true" t="shared" si="1" ref="G10:G21">SUM(H10:K10)</f>
        <v>0</v>
      </c>
      <c r="H10" s="435">
        <v>0</v>
      </c>
      <c r="I10" s="435">
        <v>0</v>
      </c>
      <c r="J10" s="435">
        <v>0</v>
      </c>
      <c r="K10" s="435">
        <v>0</v>
      </c>
      <c r="L10" s="414" t="s">
        <v>340</v>
      </c>
    </row>
    <row r="11" spans="1:15" s="113" customFormat="1" ht="20.25" thickBot="1" thickTop="1">
      <c r="A11" s="437">
        <f t="shared" si="0"/>
        <v>46768</v>
      </c>
      <c r="B11" s="682">
        <f>SUM(C11:F11)</f>
        <v>46768</v>
      </c>
      <c r="C11" s="427">
        <v>35171</v>
      </c>
      <c r="D11" s="427">
        <v>10210</v>
      </c>
      <c r="E11" s="427">
        <v>1387</v>
      </c>
      <c r="F11" s="427">
        <v>0</v>
      </c>
      <c r="G11" s="427">
        <f t="shared" si="1"/>
        <v>0</v>
      </c>
      <c r="H11" s="427">
        <v>0</v>
      </c>
      <c r="I11" s="427">
        <v>0</v>
      </c>
      <c r="J11" s="427">
        <v>0</v>
      </c>
      <c r="K11" s="427">
        <v>0</v>
      </c>
      <c r="L11" s="415" t="s">
        <v>341</v>
      </c>
      <c r="O11" s="113" t="s">
        <v>4</v>
      </c>
    </row>
    <row r="12" spans="1:17" s="204" customFormat="1" ht="24.75" customHeight="1" thickBot="1" thickTop="1">
      <c r="A12" s="438">
        <f t="shared" si="0"/>
        <v>58905</v>
      </c>
      <c r="B12" s="681">
        <f aca="true" t="shared" si="2" ref="B12:B21">SUM(C12:F12)</f>
        <v>58905</v>
      </c>
      <c r="C12" s="354">
        <v>45107</v>
      </c>
      <c r="D12" s="354">
        <v>11243</v>
      </c>
      <c r="E12" s="354">
        <v>2555</v>
      </c>
      <c r="F12" s="355">
        <v>0</v>
      </c>
      <c r="G12" s="353">
        <f t="shared" si="1"/>
        <v>0</v>
      </c>
      <c r="H12" s="354">
        <v>0</v>
      </c>
      <c r="I12" s="354">
        <v>0</v>
      </c>
      <c r="J12" s="354">
        <v>0</v>
      </c>
      <c r="K12" s="355">
        <v>0</v>
      </c>
      <c r="L12" s="416" t="s">
        <v>342</v>
      </c>
      <c r="Q12" s="205"/>
    </row>
    <row r="13" spans="1:12" s="115" customFormat="1" ht="20.25" thickBot="1" thickTop="1">
      <c r="A13" s="437">
        <f t="shared" si="0"/>
        <v>129773</v>
      </c>
      <c r="B13" s="427">
        <f>SUM(C13:F13)</f>
        <v>129773</v>
      </c>
      <c r="C13" s="427">
        <v>122342</v>
      </c>
      <c r="D13" s="427">
        <v>4055</v>
      </c>
      <c r="E13" s="427">
        <v>3376</v>
      </c>
      <c r="F13" s="427">
        <v>0</v>
      </c>
      <c r="G13" s="427">
        <f t="shared" si="1"/>
        <v>0</v>
      </c>
      <c r="H13" s="427">
        <v>0</v>
      </c>
      <c r="I13" s="427">
        <v>0</v>
      </c>
      <c r="J13" s="427">
        <v>0</v>
      </c>
      <c r="K13" s="427">
        <v>0</v>
      </c>
      <c r="L13" s="417" t="s">
        <v>343</v>
      </c>
    </row>
    <row r="14" spans="1:12" ht="20.25" thickBot="1" thickTop="1">
      <c r="A14" s="437">
        <f t="shared" si="0"/>
        <v>0</v>
      </c>
      <c r="B14" s="427">
        <f t="shared" si="2"/>
        <v>0</v>
      </c>
      <c r="C14" s="427"/>
      <c r="D14" s="427"/>
      <c r="E14" s="427"/>
      <c r="F14" s="427">
        <v>0</v>
      </c>
      <c r="G14" s="427">
        <f t="shared" si="1"/>
        <v>0</v>
      </c>
      <c r="H14" s="427">
        <v>0</v>
      </c>
      <c r="I14" s="427">
        <v>0</v>
      </c>
      <c r="J14" s="427"/>
      <c r="K14" s="427"/>
      <c r="L14" s="417" t="s">
        <v>344</v>
      </c>
    </row>
    <row r="15" spans="1:19" ht="20.25" thickBot="1" thickTop="1">
      <c r="A15" s="437">
        <f t="shared" si="0"/>
        <v>0</v>
      </c>
      <c r="B15" s="427">
        <f t="shared" si="2"/>
        <v>0</v>
      </c>
      <c r="C15" s="427"/>
      <c r="D15" s="427"/>
      <c r="E15" s="427"/>
      <c r="F15" s="427">
        <v>0</v>
      </c>
      <c r="G15" s="427">
        <f t="shared" si="1"/>
        <v>0</v>
      </c>
      <c r="H15" s="427">
        <v>0</v>
      </c>
      <c r="I15" s="427">
        <v>0</v>
      </c>
      <c r="J15" s="427"/>
      <c r="K15" s="427"/>
      <c r="L15" s="417" t="s">
        <v>345</v>
      </c>
      <c r="M15" s="116"/>
      <c r="N15" s="116"/>
      <c r="O15" s="116"/>
      <c r="P15" s="116"/>
      <c r="Q15" s="116"/>
      <c r="R15" s="116"/>
      <c r="S15" s="116"/>
    </row>
    <row r="16" spans="1:19" ht="20.25" thickBot="1" thickTop="1">
      <c r="A16" s="439">
        <f t="shared" si="0"/>
        <v>0</v>
      </c>
      <c r="B16" s="428">
        <f t="shared" si="2"/>
        <v>0</v>
      </c>
      <c r="C16" s="428"/>
      <c r="D16" s="428"/>
      <c r="E16" s="428"/>
      <c r="F16" s="428">
        <v>0</v>
      </c>
      <c r="G16" s="428">
        <f t="shared" si="1"/>
        <v>0</v>
      </c>
      <c r="H16" s="428">
        <v>0</v>
      </c>
      <c r="I16" s="428">
        <v>0</v>
      </c>
      <c r="J16" s="428"/>
      <c r="K16" s="428"/>
      <c r="L16" s="417" t="s">
        <v>346</v>
      </c>
      <c r="M16" s="116"/>
      <c r="N16" s="116"/>
      <c r="O16" s="116"/>
      <c r="P16" s="116"/>
      <c r="Q16" s="116"/>
      <c r="R16" s="116"/>
      <c r="S16" s="116"/>
    </row>
    <row r="17" spans="1:19" ht="20.25" thickBot="1" thickTop="1">
      <c r="A17" s="439">
        <f t="shared" si="0"/>
        <v>0</v>
      </c>
      <c r="B17" s="428">
        <f t="shared" si="2"/>
        <v>0</v>
      </c>
      <c r="C17" s="428"/>
      <c r="D17" s="428"/>
      <c r="E17" s="428"/>
      <c r="F17" s="428">
        <v>0</v>
      </c>
      <c r="G17" s="428">
        <f t="shared" si="1"/>
        <v>0</v>
      </c>
      <c r="H17" s="428">
        <v>0</v>
      </c>
      <c r="I17" s="428">
        <v>0</v>
      </c>
      <c r="J17" s="428"/>
      <c r="K17" s="428"/>
      <c r="L17" s="418" t="s">
        <v>347</v>
      </c>
      <c r="M17" s="116"/>
      <c r="N17" s="116"/>
      <c r="O17" s="116"/>
      <c r="P17" s="116"/>
      <c r="Q17" s="116"/>
      <c r="R17" s="116"/>
      <c r="S17" s="116"/>
    </row>
    <row r="18" spans="1:19" ht="20.25" thickBot="1" thickTop="1">
      <c r="A18" s="437">
        <f t="shared" si="0"/>
        <v>0</v>
      </c>
      <c r="B18" s="427">
        <f t="shared" si="2"/>
        <v>0</v>
      </c>
      <c r="C18" s="427"/>
      <c r="D18" s="427"/>
      <c r="E18" s="427"/>
      <c r="F18" s="427">
        <v>0</v>
      </c>
      <c r="G18" s="427">
        <f t="shared" si="1"/>
        <v>0</v>
      </c>
      <c r="H18" s="427">
        <v>0</v>
      </c>
      <c r="I18" s="433">
        <v>0</v>
      </c>
      <c r="J18" s="427"/>
      <c r="K18" s="427"/>
      <c r="L18" s="417" t="s">
        <v>348</v>
      </c>
      <c r="M18" s="116"/>
      <c r="N18" s="116"/>
      <c r="O18" s="116"/>
      <c r="P18" s="116"/>
      <c r="Q18" s="116"/>
      <c r="R18" s="116"/>
      <c r="S18" s="116"/>
    </row>
    <row r="19" spans="1:19" ht="19.5" customHeight="1" thickBot="1" thickTop="1">
      <c r="A19" s="437">
        <f t="shared" si="0"/>
        <v>0</v>
      </c>
      <c r="B19" s="427">
        <f t="shared" si="2"/>
        <v>0</v>
      </c>
      <c r="C19" s="427"/>
      <c r="D19" s="427"/>
      <c r="E19" s="427"/>
      <c r="F19" s="427">
        <v>0</v>
      </c>
      <c r="G19" s="427">
        <f t="shared" si="1"/>
        <v>0</v>
      </c>
      <c r="H19" s="427">
        <v>0</v>
      </c>
      <c r="I19" s="427">
        <v>0</v>
      </c>
      <c r="J19" s="427"/>
      <c r="K19" s="427"/>
      <c r="L19" s="417" t="s">
        <v>349</v>
      </c>
      <c r="M19" s="162"/>
      <c r="N19" s="116"/>
      <c r="O19" s="116"/>
      <c r="P19" s="116"/>
      <c r="Q19" s="116"/>
      <c r="R19" s="116"/>
      <c r="S19" s="116"/>
    </row>
    <row r="20" spans="1:19" ht="20.25" thickBot="1" thickTop="1">
      <c r="A20" s="440">
        <f t="shared" si="0"/>
        <v>0</v>
      </c>
      <c r="B20" s="428">
        <f t="shared" si="2"/>
        <v>0</v>
      </c>
      <c r="C20" s="428"/>
      <c r="D20" s="428"/>
      <c r="E20" s="428"/>
      <c r="F20" s="428">
        <v>0</v>
      </c>
      <c r="G20" s="428">
        <f t="shared" si="1"/>
        <v>0</v>
      </c>
      <c r="H20" s="428">
        <v>0</v>
      </c>
      <c r="I20" s="428">
        <v>0</v>
      </c>
      <c r="J20" s="428"/>
      <c r="K20" s="428"/>
      <c r="L20" s="414" t="s">
        <v>350</v>
      </c>
      <c r="M20" s="116"/>
      <c r="N20" s="116"/>
      <c r="O20" s="116"/>
      <c r="P20" s="116"/>
      <c r="Q20" s="116"/>
      <c r="R20" s="116"/>
      <c r="S20" s="116"/>
    </row>
    <row r="21" spans="1:19" s="164" customFormat="1" ht="24.75" customHeight="1" thickBot="1" thickTop="1">
      <c r="A21" s="441">
        <f t="shared" si="0"/>
        <v>0</v>
      </c>
      <c r="B21" s="429">
        <f t="shared" si="2"/>
        <v>0</v>
      </c>
      <c r="C21" s="429"/>
      <c r="D21" s="429"/>
      <c r="E21" s="429"/>
      <c r="F21" s="429">
        <v>0</v>
      </c>
      <c r="G21" s="429">
        <f t="shared" si="1"/>
        <v>0</v>
      </c>
      <c r="H21" s="429">
        <v>0</v>
      </c>
      <c r="I21" s="429">
        <v>0</v>
      </c>
      <c r="J21" s="429"/>
      <c r="K21" s="429"/>
      <c r="L21" s="419" t="s">
        <v>351</v>
      </c>
      <c r="M21" s="178"/>
      <c r="N21" s="163"/>
      <c r="O21" s="163"/>
      <c r="P21" s="163"/>
      <c r="Q21" s="163"/>
      <c r="R21" s="163"/>
      <c r="S21" s="163"/>
    </row>
    <row r="22" spans="1:19" ht="20.25" thickBot="1" thickTop="1">
      <c r="A22" s="430">
        <f aca="true" t="shared" si="3" ref="A22:K22">SUM(A10:A21)</f>
        <v>272326</v>
      </c>
      <c r="B22" s="430">
        <f t="shared" si="3"/>
        <v>272326</v>
      </c>
      <c r="C22" s="430">
        <f t="shared" si="3"/>
        <v>230056</v>
      </c>
      <c r="D22" s="430">
        <f t="shared" si="3"/>
        <v>33691</v>
      </c>
      <c r="E22" s="430">
        <f t="shared" si="3"/>
        <v>8579</v>
      </c>
      <c r="F22" s="430">
        <f t="shared" si="3"/>
        <v>0</v>
      </c>
      <c r="G22" s="430">
        <f t="shared" si="3"/>
        <v>0</v>
      </c>
      <c r="H22" s="430">
        <f t="shared" si="3"/>
        <v>0</v>
      </c>
      <c r="I22" s="430">
        <f t="shared" si="3"/>
        <v>0</v>
      </c>
      <c r="J22" s="430">
        <f t="shared" si="3"/>
        <v>0</v>
      </c>
      <c r="K22" s="430">
        <f t="shared" si="3"/>
        <v>0</v>
      </c>
      <c r="L22" s="430" t="s">
        <v>30</v>
      </c>
      <c r="M22" s="116"/>
      <c r="N22" s="116"/>
      <c r="O22" s="116"/>
      <c r="P22" s="116"/>
      <c r="Q22" s="116"/>
      <c r="R22" s="116"/>
      <c r="S22" s="116"/>
    </row>
    <row r="23" spans="1:19" ht="20.25" thickBot="1" thickTop="1">
      <c r="A23" s="431" t="s">
        <v>4</v>
      </c>
      <c r="B23" s="432"/>
      <c r="C23" s="432"/>
      <c r="D23" s="432"/>
      <c r="E23" s="432"/>
      <c r="F23" s="432"/>
      <c r="G23" s="432"/>
      <c r="H23" s="81"/>
      <c r="I23" s="81"/>
      <c r="J23" s="81"/>
      <c r="K23" s="81"/>
      <c r="L23" s="117"/>
      <c r="M23" s="116"/>
      <c r="N23" s="116"/>
      <c r="O23" s="116"/>
      <c r="P23" s="116"/>
      <c r="Q23" s="116"/>
      <c r="R23" s="116"/>
      <c r="S23" s="116"/>
    </row>
    <row r="24" spans="1:19" ht="20.25" thickBot="1" thickTop="1">
      <c r="A24" s="436">
        <f aca="true" t="shared" si="4" ref="A24:A35">SUM(B24+G24)</f>
        <v>584421</v>
      </c>
      <c r="B24" s="435">
        <f>SUM(C24:F24)</f>
        <v>93071</v>
      </c>
      <c r="C24" s="435">
        <v>87408</v>
      </c>
      <c r="D24" s="435">
        <v>3438</v>
      </c>
      <c r="E24" s="435">
        <v>2225</v>
      </c>
      <c r="F24" s="435">
        <v>0</v>
      </c>
      <c r="G24" s="435">
        <f aca="true" t="shared" si="5" ref="G24:G35">SUM(H24:K24)</f>
        <v>491350</v>
      </c>
      <c r="H24" s="435">
        <v>0</v>
      </c>
      <c r="I24" s="435">
        <v>0</v>
      </c>
      <c r="J24" s="435">
        <v>280633</v>
      </c>
      <c r="K24" s="435">
        <v>210717</v>
      </c>
      <c r="L24" s="414" t="s">
        <v>319</v>
      </c>
      <c r="M24" s="116"/>
      <c r="N24" s="116"/>
      <c r="O24" s="116"/>
      <c r="P24" s="116"/>
      <c r="Q24" s="116"/>
      <c r="R24" s="116"/>
      <c r="S24" s="116"/>
    </row>
    <row r="25" spans="1:19" s="113" customFormat="1" ht="20.25" thickBot="1" thickTop="1">
      <c r="A25" s="437">
        <f t="shared" si="4"/>
        <v>417931</v>
      </c>
      <c r="B25" s="435">
        <f aca="true" t="shared" si="6" ref="B25:B35">SUM(C25:F25)</f>
        <v>169134</v>
      </c>
      <c r="C25" s="427">
        <v>101735</v>
      </c>
      <c r="D25" s="427">
        <v>3386</v>
      </c>
      <c r="E25" s="427">
        <v>64013</v>
      </c>
      <c r="F25" s="427">
        <v>0</v>
      </c>
      <c r="G25" s="427">
        <f t="shared" si="5"/>
        <v>248797</v>
      </c>
      <c r="H25" s="427">
        <v>0</v>
      </c>
      <c r="I25" s="427">
        <v>0</v>
      </c>
      <c r="J25" s="427">
        <v>93500</v>
      </c>
      <c r="K25" s="427">
        <v>155297</v>
      </c>
      <c r="L25" s="415" t="s">
        <v>320</v>
      </c>
      <c r="M25" s="118"/>
      <c r="N25" s="118"/>
      <c r="O25" s="118"/>
      <c r="P25" s="118"/>
      <c r="Q25" s="118"/>
      <c r="R25" s="118"/>
      <c r="S25" s="118"/>
    </row>
    <row r="26" spans="1:19" s="204" customFormat="1" ht="24.75" customHeight="1" thickBot="1" thickTop="1">
      <c r="A26" s="438">
        <f t="shared" si="4"/>
        <v>385934</v>
      </c>
      <c r="B26" s="435">
        <f t="shared" si="6"/>
        <v>68140</v>
      </c>
      <c r="C26" s="354">
        <v>60874</v>
      </c>
      <c r="D26" s="354">
        <v>4735</v>
      </c>
      <c r="E26" s="354">
        <v>2531</v>
      </c>
      <c r="F26" s="355">
        <v>0</v>
      </c>
      <c r="G26" s="353">
        <f t="shared" si="5"/>
        <v>317794</v>
      </c>
      <c r="H26" s="354">
        <v>0</v>
      </c>
      <c r="I26" s="354">
        <v>0</v>
      </c>
      <c r="J26" s="354">
        <v>149400</v>
      </c>
      <c r="K26" s="355">
        <v>168394</v>
      </c>
      <c r="L26" s="416" t="s">
        <v>321</v>
      </c>
      <c r="M26" s="203"/>
      <c r="N26" s="203"/>
      <c r="O26" s="203"/>
      <c r="P26" s="203"/>
      <c r="Q26" s="203"/>
      <c r="R26" s="203"/>
      <c r="S26" s="203"/>
    </row>
    <row r="27" spans="1:19" s="115" customFormat="1" ht="20.25" thickBot="1" thickTop="1">
      <c r="A27" s="437">
        <f t="shared" si="4"/>
        <v>318288</v>
      </c>
      <c r="B27" s="435">
        <f>SUM(C27:F27)</f>
        <v>115258</v>
      </c>
      <c r="C27" s="427">
        <v>108142</v>
      </c>
      <c r="D27" s="427">
        <v>4423</v>
      </c>
      <c r="E27" s="427">
        <v>2693</v>
      </c>
      <c r="F27" s="427">
        <v>0</v>
      </c>
      <c r="G27" s="427">
        <f t="shared" si="5"/>
        <v>203030</v>
      </c>
      <c r="H27" s="427">
        <v>0</v>
      </c>
      <c r="I27" s="427">
        <v>0</v>
      </c>
      <c r="J27" s="427">
        <v>72400</v>
      </c>
      <c r="K27" s="427">
        <v>130630</v>
      </c>
      <c r="L27" s="417" t="s">
        <v>322</v>
      </c>
      <c r="M27" s="118"/>
      <c r="N27" s="118"/>
      <c r="O27" s="118"/>
      <c r="P27" s="118"/>
      <c r="Q27" s="118"/>
      <c r="R27" s="118"/>
      <c r="S27" s="118"/>
    </row>
    <row r="28" spans="1:19" ht="20.25" thickBot="1" thickTop="1">
      <c r="A28" s="437">
        <f t="shared" si="4"/>
        <v>413704</v>
      </c>
      <c r="B28" s="435">
        <f t="shared" si="6"/>
        <v>34191</v>
      </c>
      <c r="C28" s="427">
        <v>20208</v>
      </c>
      <c r="D28" s="427">
        <v>3127</v>
      </c>
      <c r="E28" s="427">
        <v>10856</v>
      </c>
      <c r="F28" s="427">
        <v>0</v>
      </c>
      <c r="G28" s="427">
        <f t="shared" si="5"/>
        <v>379513</v>
      </c>
      <c r="H28" s="427">
        <v>0</v>
      </c>
      <c r="I28" s="427">
        <v>0</v>
      </c>
      <c r="J28" s="427">
        <v>207900</v>
      </c>
      <c r="K28" s="427">
        <v>171613</v>
      </c>
      <c r="L28" s="417" t="s">
        <v>323</v>
      </c>
      <c r="M28" s="116"/>
      <c r="N28" s="116"/>
      <c r="O28" s="116"/>
      <c r="P28" s="116"/>
      <c r="Q28" s="116"/>
      <c r="R28" s="116"/>
      <c r="S28" s="116"/>
    </row>
    <row r="29" spans="1:19" ht="20.25" thickBot="1" thickTop="1">
      <c r="A29" s="437">
        <f t="shared" si="4"/>
        <v>391477</v>
      </c>
      <c r="B29" s="435">
        <f t="shared" si="6"/>
        <v>41042</v>
      </c>
      <c r="C29" s="427">
        <v>33340</v>
      </c>
      <c r="D29" s="427">
        <v>5496</v>
      </c>
      <c r="E29" s="427">
        <v>2206</v>
      </c>
      <c r="F29" s="427">
        <v>0</v>
      </c>
      <c r="G29" s="427">
        <f t="shared" si="5"/>
        <v>350435</v>
      </c>
      <c r="H29" s="427">
        <v>0</v>
      </c>
      <c r="I29" s="427">
        <v>0</v>
      </c>
      <c r="J29" s="427">
        <v>153150</v>
      </c>
      <c r="K29" s="427">
        <v>197285</v>
      </c>
      <c r="L29" s="417" t="s">
        <v>324</v>
      </c>
      <c r="M29" s="116"/>
      <c r="N29" s="116"/>
      <c r="O29" s="116"/>
      <c r="P29" s="116"/>
      <c r="Q29" s="116"/>
      <c r="R29" s="116"/>
      <c r="S29" s="116"/>
    </row>
    <row r="30" spans="1:19" ht="20.25" thickBot="1" thickTop="1">
      <c r="A30" s="439">
        <f t="shared" si="4"/>
        <v>246323</v>
      </c>
      <c r="B30" s="435">
        <f t="shared" si="6"/>
        <v>29458</v>
      </c>
      <c r="C30" s="428">
        <v>19172</v>
      </c>
      <c r="D30" s="428">
        <v>7975</v>
      </c>
      <c r="E30" s="428">
        <v>2311</v>
      </c>
      <c r="F30" s="428">
        <v>0</v>
      </c>
      <c r="G30" s="428">
        <f t="shared" si="5"/>
        <v>216865</v>
      </c>
      <c r="H30" s="428">
        <v>0</v>
      </c>
      <c r="I30" s="428">
        <v>0</v>
      </c>
      <c r="J30" s="428">
        <v>118300</v>
      </c>
      <c r="K30" s="428">
        <v>98565</v>
      </c>
      <c r="L30" s="417" t="s">
        <v>325</v>
      </c>
      <c r="M30" s="116"/>
      <c r="N30" s="116"/>
      <c r="O30" s="116"/>
      <c r="P30" s="116"/>
      <c r="Q30" s="116"/>
      <c r="R30" s="116"/>
      <c r="S30" s="116"/>
    </row>
    <row r="31" spans="1:19" ht="20.25" thickBot="1" thickTop="1">
      <c r="A31" s="439">
        <f t="shared" si="4"/>
        <v>435521</v>
      </c>
      <c r="B31" s="435">
        <f t="shared" si="6"/>
        <v>34962</v>
      </c>
      <c r="C31" s="428">
        <v>26714</v>
      </c>
      <c r="D31" s="428">
        <v>4520</v>
      </c>
      <c r="E31" s="428">
        <v>3728</v>
      </c>
      <c r="F31" s="428">
        <v>0</v>
      </c>
      <c r="G31" s="428">
        <f t="shared" si="5"/>
        <v>400559</v>
      </c>
      <c r="H31" s="428">
        <v>0</v>
      </c>
      <c r="I31" s="428">
        <v>0</v>
      </c>
      <c r="J31" s="428">
        <v>162000</v>
      </c>
      <c r="K31" s="428">
        <v>238559</v>
      </c>
      <c r="L31" s="418" t="s">
        <v>326</v>
      </c>
      <c r="M31" s="116"/>
      <c r="N31" s="116"/>
      <c r="O31" s="116"/>
      <c r="P31" s="116"/>
      <c r="Q31" s="116"/>
      <c r="R31" s="116"/>
      <c r="S31" s="116"/>
    </row>
    <row r="32" spans="1:19" s="113" customFormat="1" ht="20.25" thickBot="1" thickTop="1">
      <c r="A32" s="437">
        <f t="shared" si="4"/>
        <v>399688</v>
      </c>
      <c r="B32" s="435">
        <f t="shared" si="6"/>
        <v>50340</v>
      </c>
      <c r="C32" s="427">
        <v>37706</v>
      </c>
      <c r="D32" s="427">
        <v>10743</v>
      </c>
      <c r="E32" s="427">
        <v>1891</v>
      </c>
      <c r="F32" s="427">
        <v>0</v>
      </c>
      <c r="G32" s="427">
        <f t="shared" si="5"/>
        <v>349348</v>
      </c>
      <c r="H32" s="427">
        <v>0</v>
      </c>
      <c r="I32" s="433">
        <v>0</v>
      </c>
      <c r="J32" s="427">
        <v>147930</v>
      </c>
      <c r="K32" s="427">
        <v>201418</v>
      </c>
      <c r="L32" s="417" t="s">
        <v>327</v>
      </c>
      <c r="M32" s="118"/>
      <c r="N32" s="118"/>
      <c r="O32" s="118"/>
      <c r="P32" s="118"/>
      <c r="Q32" s="118"/>
      <c r="R32" s="118"/>
      <c r="S32" s="118"/>
    </row>
    <row r="33" spans="1:19" s="113" customFormat="1" ht="24.75" customHeight="1" thickBot="1" thickTop="1">
      <c r="A33" s="437">
        <f t="shared" si="4"/>
        <v>414456</v>
      </c>
      <c r="B33" s="435">
        <f t="shared" si="6"/>
        <v>40406</v>
      </c>
      <c r="C33" s="427">
        <v>31813</v>
      </c>
      <c r="D33" s="427">
        <v>7502</v>
      </c>
      <c r="E33" s="427">
        <v>1091</v>
      </c>
      <c r="F33" s="427">
        <v>0</v>
      </c>
      <c r="G33" s="427">
        <f t="shared" si="5"/>
        <v>374050</v>
      </c>
      <c r="H33" s="427">
        <v>0</v>
      </c>
      <c r="I33" s="427">
        <v>0</v>
      </c>
      <c r="J33" s="427">
        <v>205200</v>
      </c>
      <c r="K33" s="427">
        <v>168850</v>
      </c>
      <c r="L33" s="417" t="s">
        <v>328</v>
      </c>
      <c r="M33" s="165"/>
      <c r="N33" s="118"/>
      <c r="O33" s="118"/>
      <c r="P33" s="118"/>
      <c r="Q33" s="118"/>
      <c r="R33" s="118"/>
      <c r="S33" s="118"/>
    </row>
    <row r="34" spans="1:19" ht="24.75" customHeight="1" thickBot="1" thickTop="1">
      <c r="A34" s="440">
        <f t="shared" si="4"/>
        <v>443524</v>
      </c>
      <c r="B34" s="435">
        <f t="shared" si="6"/>
        <v>129143</v>
      </c>
      <c r="C34" s="428">
        <v>119073</v>
      </c>
      <c r="D34" s="428">
        <v>8093</v>
      </c>
      <c r="E34" s="428">
        <v>1977</v>
      </c>
      <c r="F34" s="428">
        <v>0</v>
      </c>
      <c r="G34" s="428">
        <f t="shared" si="5"/>
        <v>314381</v>
      </c>
      <c r="H34" s="428">
        <v>0</v>
      </c>
      <c r="I34" s="428">
        <v>0</v>
      </c>
      <c r="J34" s="428">
        <v>95700</v>
      </c>
      <c r="K34" s="428">
        <v>218681</v>
      </c>
      <c r="L34" s="414" t="s">
        <v>329</v>
      </c>
      <c r="M34" s="116"/>
      <c r="N34" s="116"/>
      <c r="O34" s="116"/>
      <c r="P34" s="116"/>
      <c r="Q34" s="116"/>
      <c r="R34" s="116"/>
      <c r="S34" s="116"/>
    </row>
    <row r="35" spans="1:19" s="185" customFormat="1" ht="24.75" customHeight="1" thickBot="1" thickTop="1">
      <c r="A35" s="441">
        <f t="shared" si="4"/>
        <v>379019</v>
      </c>
      <c r="B35" s="435">
        <f t="shared" si="6"/>
        <v>48679</v>
      </c>
      <c r="C35" s="429">
        <v>36264</v>
      </c>
      <c r="D35" s="429">
        <v>10112</v>
      </c>
      <c r="E35" s="429">
        <v>2303</v>
      </c>
      <c r="F35" s="429">
        <v>0</v>
      </c>
      <c r="G35" s="429">
        <f t="shared" si="5"/>
        <v>330340</v>
      </c>
      <c r="H35" s="429">
        <v>0</v>
      </c>
      <c r="I35" s="429">
        <v>0</v>
      </c>
      <c r="J35" s="429">
        <v>141840</v>
      </c>
      <c r="K35" s="429">
        <v>188500</v>
      </c>
      <c r="L35" s="419" t="s">
        <v>330</v>
      </c>
      <c r="M35" s="191"/>
      <c r="N35" s="184"/>
      <c r="O35" s="184"/>
      <c r="P35" s="184"/>
      <c r="Q35" s="184"/>
      <c r="R35" s="184"/>
      <c r="S35" s="184"/>
    </row>
    <row r="36" spans="1:19" ht="20.25" thickBot="1" thickTop="1">
      <c r="A36" s="357">
        <f aca="true" t="shared" si="7" ref="A36:K36">SUM(A24:A35)</f>
        <v>4830286</v>
      </c>
      <c r="B36" s="357">
        <f t="shared" si="7"/>
        <v>853824</v>
      </c>
      <c r="C36" s="357">
        <f t="shared" si="7"/>
        <v>682449</v>
      </c>
      <c r="D36" s="357">
        <f t="shared" si="7"/>
        <v>73550</v>
      </c>
      <c r="E36" s="357">
        <f t="shared" si="7"/>
        <v>97825</v>
      </c>
      <c r="F36" s="357">
        <f t="shared" si="7"/>
        <v>0</v>
      </c>
      <c r="G36" s="357">
        <f t="shared" si="7"/>
        <v>3976462</v>
      </c>
      <c r="H36" s="357">
        <f t="shared" si="7"/>
        <v>0</v>
      </c>
      <c r="I36" s="357">
        <f t="shared" si="7"/>
        <v>0</v>
      </c>
      <c r="J36" s="357">
        <f t="shared" si="7"/>
        <v>1827953</v>
      </c>
      <c r="K36" s="357">
        <f t="shared" si="7"/>
        <v>2148509</v>
      </c>
      <c r="L36" s="357" t="s">
        <v>30</v>
      </c>
      <c r="M36" s="116"/>
      <c r="N36" s="116"/>
      <c r="O36" s="116"/>
      <c r="P36" s="116"/>
      <c r="Q36" s="116"/>
      <c r="R36" s="116"/>
      <c r="S36" s="116"/>
    </row>
    <row r="37" spans="1:19" ht="18.75" thickTop="1">
      <c r="A37" s="119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 ht="19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07"/>
      <c r="N38" s="108"/>
      <c r="O38" s="108"/>
      <c r="P38" s="120"/>
      <c r="Q38" s="116"/>
      <c r="R38" s="116"/>
      <c r="S38" s="116"/>
    </row>
  </sheetData>
  <sheetProtection/>
  <printOptions horizontalCentered="1"/>
  <pageMargins left="0.7480314960629921" right="0.9448818897637796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N36"/>
  <sheetViews>
    <sheetView showGridLines="0"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4.00390625" style="47" customWidth="1"/>
    <col min="2" max="2" width="14.7109375" style="47" customWidth="1"/>
    <col min="3" max="3" width="12.7109375" style="47" customWidth="1"/>
    <col min="4" max="4" width="10.421875" style="47" bestFit="1" customWidth="1"/>
    <col min="5" max="5" width="10.57421875" style="47" customWidth="1"/>
    <col min="6" max="6" width="9.57421875" style="47" customWidth="1"/>
    <col min="7" max="7" width="5.421875" style="47" customWidth="1"/>
    <col min="8" max="8" width="12.7109375" style="47" customWidth="1"/>
    <col min="9" max="9" width="10.7109375" style="47" customWidth="1"/>
    <col min="10" max="10" width="10.421875" style="43" bestFit="1" customWidth="1"/>
    <col min="11" max="11" width="10.140625" style="47" customWidth="1"/>
    <col min="12" max="12" width="12.28125" style="47" customWidth="1"/>
    <col min="13" max="13" width="27.140625" style="47" customWidth="1"/>
    <col min="14" max="14" width="8.8515625" style="47" customWidth="1"/>
    <col min="15" max="16384" width="9.140625" style="47" customWidth="1"/>
  </cols>
  <sheetData>
    <row r="1" spans="2:18" ht="27.75">
      <c r="B1" s="43"/>
      <c r="C1" s="33" t="s">
        <v>333</v>
      </c>
      <c r="D1" s="44"/>
      <c r="E1" s="45"/>
      <c r="F1" s="45"/>
      <c r="G1" s="46"/>
      <c r="H1" s="44"/>
      <c r="I1" s="44"/>
      <c r="J1" s="891"/>
      <c r="K1" s="45"/>
      <c r="L1" s="45"/>
      <c r="N1" s="48"/>
      <c r="O1" s="49"/>
      <c r="P1" s="49"/>
      <c r="R1" s="890"/>
    </row>
    <row r="2" spans="3:13" ht="20.25">
      <c r="C2" s="79" t="s">
        <v>157</v>
      </c>
      <c r="D2" s="44"/>
      <c r="E2" s="45"/>
      <c r="F2" s="45"/>
      <c r="G2" s="46"/>
      <c r="H2" s="44"/>
      <c r="I2" s="44"/>
      <c r="J2" s="891"/>
      <c r="K2" s="45"/>
      <c r="L2" s="45"/>
      <c r="M2" s="50"/>
    </row>
    <row r="3" spans="3:12" ht="21" thickBot="1">
      <c r="C3" s="79" t="s">
        <v>368</v>
      </c>
      <c r="D3" s="44"/>
      <c r="E3" s="45"/>
      <c r="F3" s="45"/>
      <c r="G3" s="45"/>
      <c r="H3" s="44"/>
      <c r="I3" s="44"/>
      <c r="J3" s="891"/>
      <c r="K3" s="45"/>
      <c r="L3" s="45"/>
    </row>
    <row r="4" spans="2:13" s="57" customFormat="1" ht="21.75" thickBot="1" thickTop="1">
      <c r="B4" s="51" t="s">
        <v>33</v>
      </c>
      <c r="C4" s="52" t="s">
        <v>156</v>
      </c>
      <c r="D4" s="53"/>
      <c r="E4" s="54"/>
      <c r="F4" s="55"/>
      <c r="G4" s="56"/>
      <c r="H4" s="340" t="s">
        <v>31</v>
      </c>
      <c r="I4" s="341"/>
      <c r="J4" s="892"/>
      <c r="K4" s="341"/>
      <c r="L4" s="345"/>
      <c r="M4" s="347"/>
    </row>
    <row r="5" spans="2:13" s="57" customFormat="1" ht="18.75" thickTop="1">
      <c r="B5" s="58" t="s">
        <v>51</v>
      </c>
      <c r="C5" s="59" t="s">
        <v>17</v>
      </c>
      <c r="D5" s="60" t="s">
        <v>34</v>
      </c>
      <c r="E5" s="60" t="s">
        <v>35</v>
      </c>
      <c r="F5" s="61" t="s">
        <v>36</v>
      </c>
      <c r="G5" s="56"/>
      <c r="H5" s="342" t="s">
        <v>17</v>
      </c>
      <c r="I5" s="342" t="s">
        <v>34</v>
      </c>
      <c r="J5" s="342" t="s">
        <v>102</v>
      </c>
      <c r="K5" s="342" t="s">
        <v>35</v>
      </c>
      <c r="L5" s="342" t="s">
        <v>36</v>
      </c>
      <c r="M5" s="346"/>
    </row>
    <row r="6" spans="2:13" s="57" customFormat="1" ht="18.75" thickBot="1">
      <c r="B6" s="58" t="s">
        <v>184</v>
      </c>
      <c r="C6" s="62"/>
      <c r="D6" s="63" t="s">
        <v>37</v>
      </c>
      <c r="E6" s="63" t="s">
        <v>38</v>
      </c>
      <c r="F6" s="64" t="s">
        <v>39</v>
      </c>
      <c r="G6" s="56"/>
      <c r="H6" s="343"/>
      <c r="I6" s="344" t="s">
        <v>37</v>
      </c>
      <c r="J6" s="344" t="s">
        <v>155</v>
      </c>
      <c r="K6" s="344" t="s">
        <v>38</v>
      </c>
      <c r="L6" s="344" t="s">
        <v>39</v>
      </c>
      <c r="M6" s="344" t="s">
        <v>12</v>
      </c>
    </row>
    <row r="7" spans="2:13" s="57" customFormat="1" ht="16.5" thickTop="1">
      <c r="B7" s="350" t="s">
        <v>40</v>
      </c>
      <c r="C7" s="349" t="s">
        <v>25</v>
      </c>
      <c r="D7" s="65" t="s">
        <v>41</v>
      </c>
      <c r="E7" s="60" t="s">
        <v>42</v>
      </c>
      <c r="F7" s="66" t="s">
        <v>43</v>
      </c>
      <c r="G7" s="67"/>
      <c r="H7" s="351" t="s">
        <v>25</v>
      </c>
      <c r="I7" s="351" t="s">
        <v>120</v>
      </c>
      <c r="J7" s="348" t="s">
        <v>185</v>
      </c>
      <c r="K7" s="342" t="s">
        <v>42</v>
      </c>
      <c r="L7" s="348" t="s">
        <v>43</v>
      </c>
      <c r="M7" s="348"/>
    </row>
    <row r="8" spans="2:13" s="57" customFormat="1" ht="16.5" thickBot="1">
      <c r="B8" s="420" t="s">
        <v>25</v>
      </c>
      <c r="C8" s="421" t="s">
        <v>62</v>
      </c>
      <c r="D8" s="422" t="s">
        <v>45</v>
      </c>
      <c r="E8" s="422" t="s">
        <v>46</v>
      </c>
      <c r="F8" s="423" t="s">
        <v>47</v>
      </c>
      <c r="G8" s="67"/>
      <c r="H8" s="352" t="s">
        <v>44</v>
      </c>
      <c r="I8" s="352" t="s">
        <v>45</v>
      </c>
      <c r="J8" s="343" t="s">
        <v>27</v>
      </c>
      <c r="K8" s="343" t="s">
        <v>46</v>
      </c>
      <c r="L8" s="343" t="s">
        <v>47</v>
      </c>
      <c r="M8" s="539" t="s">
        <v>29</v>
      </c>
    </row>
    <row r="9" spans="2:17" s="43" customFormat="1" ht="20.25" thickBot="1" thickTop="1">
      <c r="B9" s="328">
        <f aca="true" t="shared" si="0" ref="B9:B21">SUM(C9+H9)</f>
        <v>703410</v>
      </c>
      <c r="C9" s="199">
        <f>SUM(D9:F9)</f>
        <v>36888</v>
      </c>
      <c r="D9" s="78">
        <v>36888</v>
      </c>
      <c r="E9" s="78">
        <v>0</v>
      </c>
      <c r="F9" s="339">
        <v>0</v>
      </c>
      <c r="G9" s="68"/>
      <c r="H9" s="323">
        <f aca="true" t="shared" si="1" ref="H9:H21">SUM(I9:L9)</f>
        <v>666522</v>
      </c>
      <c r="I9" s="78">
        <v>62599</v>
      </c>
      <c r="J9" s="78">
        <v>35920</v>
      </c>
      <c r="K9" s="78">
        <v>249883</v>
      </c>
      <c r="L9" s="317">
        <v>318120</v>
      </c>
      <c r="M9" s="414" t="s">
        <v>340</v>
      </c>
      <c r="P9" s="43" t="s">
        <v>278</v>
      </c>
      <c r="Q9" s="43" t="s">
        <v>281</v>
      </c>
    </row>
    <row r="10" spans="2:13" s="194" customFormat="1" ht="19.5" customHeight="1" thickBot="1" thickTop="1">
      <c r="B10" s="326">
        <f t="shared" si="0"/>
        <v>905931</v>
      </c>
      <c r="C10" s="199">
        <f aca="true" t="shared" si="2" ref="C10:C20">SUM(D10:F10)</f>
        <v>46768</v>
      </c>
      <c r="D10" s="199">
        <v>46768</v>
      </c>
      <c r="E10" s="199">
        <v>0</v>
      </c>
      <c r="F10" s="334">
        <v>0</v>
      </c>
      <c r="G10" s="332"/>
      <c r="H10" s="320">
        <f t="shared" si="1"/>
        <v>859163</v>
      </c>
      <c r="I10" s="199">
        <v>56812</v>
      </c>
      <c r="J10" s="199">
        <v>69311</v>
      </c>
      <c r="K10" s="199">
        <v>449614</v>
      </c>
      <c r="L10" s="200">
        <v>283426</v>
      </c>
      <c r="M10" s="415" t="s">
        <v>341</v>
      </c>
    </row>
    <row r="11" spans="2:13" s="194" customFormat="1" ht="21.75" customHeight="1" thickBot="1" thickTop="1">
      <c r="B11" s="424">
        <f t="shared" si="0"/>
        <v>787591</v>
      </c>
      <c r="C11" s="199">
        <f t="shared" si="2"/>
        <v>58905</v>
      </c>
      <c r="D11" s="150">
        <v>58405</v>
      </c>
      <c r="E11" s="150">
        <v>0</v>
      </c>
      <c r="F11" s="338">
        <v>500</v>
      </c>
      <c r="G11" s="207"/>
      <c r="H11" s="325">
        <f t="shared" si="1"/>
        <v>728686</v>
      </c>
      <c r="I11" s="425">
        <v>127555</v>
      </c>
      <c r="J11" s="425">
        <v>47986</v>
      </c>
      <c r="K11" s="425">
        <v>204577</v>
      </c>
      <c r="L11" s="426">
        <v>348568</v>
      </c>
      <c r="M11" s="416" t="s">
        <v>342</v>
      </c>
    </row>
    <row r="12" spans="2:13" s="70" customFormat="1" ht="20.25" thickBot="1" thickTop="1">
      <c r="B12" s="327">
        <f t="shared" si="0"/>
        <v>813442</v>
      </c>
      <c r="C12" s="199">
        <f t="shared" si="2"/>
        <v>129773</v>
      </c>
      <c r="D12" s="186">
        <v>52396</v>
      </c>
      <c r="E12" s="186">
        <v>0</v>
      </c>
      <c r="F12" s="335">
        <v>77377</v>
      </c>
      <c r="G12" s="68"/>
      <c r="H12" s="321">
        <f t="shared" si="1"/>
        <v>683669</v>
      </c>
      <c r="I12" s="186">
        <v>97286</v>
      </c>
      <c r="J12" s="186">
        <v>51200</v>
      </c>
      <c r="K12" s="186">
        <v>188654</v>
      </c>
      <c r="L12" s="316">
        <v>346529</v>
      </c>
      <c r="M12" s="417" t="s">
        <v>343</v>
      </c>
    </row>
    <row r="13" spans="2:16" s="35" customFormat="1" ht="20.25" thickBot="1" thickTop="1">
      <c r="B13" s="329">
        <f t="shared" si="0"/>
        <v>0</v>
      </c>
      <c r="C13" s="199">
        <f t="shared" si="2"/>
        <v>0</v>
      </c>
      <c r="D13" s="69"/>
      <c r="E13" s="69"/>
      <c r="F13" s="336"/>
      <c r="G13" s="68"/>
      <c r="H13" s="322">
        <f t="shared" si="1"/>
        <v>0</v>
      </c>
      <c r="I13" s="69"/>
      <c r="J13" s="69"/>
      <c r="K13" s="69"/>
      <c r="L13" s="407"/>
      <c r="M13" s="417" t="s">
        <v>344</v>
      </c>
      <c r="O13" s="35" t="s">
        <v>4</v>
      </c>
      <c r="P13" s="35" t="s">
        <v>282</v>
      </c>
    </row>
    <row r="14" spans="2:15" ht="20.25" thickBot="1" thickTop="1">
      <c r="B14" s="329">
        <f t="shared" si="0"/>
        <v>0</v>
      </c>
      <c r="C14" s="199">
        <f t="shared" si="2"/>
        <v>0</v>
      </c>
      <c r="D14" s="69"/>
      <c r="E14" s="330"/>
      <c r="F14" s="336"/>
      <c r="G14" s="72"/>
      <c r="H14" s="322">
        <f t="shared" si="1"/>
        <v>0</v>
      </c>
      <c r="I14" s="330"/>
      <c r="J14" s="69"/>
      <c r="K14" s="330"/>
      <c r="L14" s="407"/>
      <c r="M14" s="417" t="s">
        <v>345</v>
      </c>
      <c r="O14" s="47" t="s">
        <v>277</v>
      </c>
    </row>
    <row r="15" spans="2:13" ht="20.25" thickBot="1" thickTop="1">
      <c r="B15" s="329">
        <f t="shared" si="0"/>
        <v>0</v>
      </c>
      <c r="C15" s="199">
        <f t="shared" si="2"/>
        <v>0</v>
      </c>
      <c r="D15" s="69"/>
      <c r="E15" s="330"/>
      <c r="F15" s="336"/>
      <c r="G15" s="72"/>
      <c r="H15" s="322">
        <f>SUM(I15:L15)</f>
        <v>0</v>
      </c>
      <c r="I15" s="330"/>
      <c r="J15" s="69"/>
      <c r="K15" s="330"/>
      <c r="L15" s="407"/>
      <c r="M15" s="417" t="s">
        <v>346</v>
      </c>
    </row>
    <row r="16" spans="2:15" s="35" customFormat="1" ht="20.25" thickBot="1" thickTop="1">
      <c r="B16" s="329">
        <f t="shared" si="0"/>
        <v>0</v>
      </c>
      <c r="C16" s="199">
        <f t="shared" si="2"/>
        <v>0</v>
      </c>
      <c r="D16" s="69"/>
      <c r="E16" s="69"/>
      <c r="F16" s="336"/>
      <c r="G16" s="68"/>
      <c r="H16" s="322">
        <f t="shared" si="1"/>
        <v>0</v>
      </c>
      <c r="I16" s="69"/>
      <c r="J16" s="69"/>
      <c r="K16" s="69"/>
      <c r="L16" s="407"/>
      <c r="M16" s="418" t="s">
        <v>347</v>
      </c>
      <c r="O16" s="35" t="s">
        <v>276</v>
      </c>
    </row>
    <row r="17" spans="2:16" s="57" customFormat="1" ht="20.25" thickBot="1" thickTop="1">
      <c r="B17" s="331">
        <f t="shared" si="0"/>
        <v>0</v>
      </c>
      <c r="C17" s="199">
        <f t="shared" si="2"/>
        <v>0</v>
      </c>
      <c r="D17" s="142"/>
      <c r="E17" s="142"/>
      <c r="F17" s="337"/>
      <c r="G17" s="333"/>
      <c r="H17" s="324">
        <f t="shared" si="1"/>
        <v>0</v>
      </c>
      <c r="I17" s="142"/>
      <c r="J17" s="142"/>
      <c r="K17" s="142"/>
      <c r="L17" s="143"/>
      <c r="M17" s="417" t="s">
        <v>348</v>
      </c>
      <c r="P17" s="57" t="s">
        <v>279</v>
      </c>
    </row>
    <row r="18" spans="2:14" s="103" customFormat="1" ht="24" customHeight="1" thickBot="1" thickTop="1">
      <c r="B18" s="318">
        <f t="shared" si="0"/>
        <v>0</v>
      </c>
      <c r="C18" s="199">
        <f t="shared" si="2"/>
        <v>0</v>
      </c>
      <c r="D18" s="150"/>
      <c r="E18" s="150"/>
      <c r="F18" s="338"/>
      <c r="G18" s="207"/>
      <c r="H18" s="325">
        <f t="shared" si="1"/>
        <v>0</v>
      </c>
      <c r="I18" s="150"/>
      <c r="J18" s="150"/>
      <c r="K18" s="150"/>
      <c r="L18" s="151"/>
      <c r="M18" s="417" t="s">
        <v>349</v>
      </c>
      <c r="N18" s="315"/>
    </row>
    <row r="19" spans="2:13" ht="20.25" thickBot="1" thickTop="1">
      <c r="B19" s="328">
        <f t="shared" si="0"/>
        <v>0</v>
      </c>
      <c r="C19" s="199">
        <f t="shared" si="2"/>
        <v>0</v>
      </c>
      <c r="D19" s="160"/>
      <c r="E19" s="160"/>
      <c r="F19" s="339"/>
      <c r="G19" s="71"/>
      <c r="H19" s="323">
        <f t="shared" si="1"/>
        <v>0</v>
      </c>
      <c r="I19" s="160"/>
      <c r="J19" s="78"/>
      <c r="K19" s="160"/>
      <c r="L19" s="317"/>
      <c r="M19" s="414" t="s">
        <v>350</v>
      </c>
    </row>
    <row r="20" spans="1:170" s="175" customFormat="1" ht="24.75" customHeight="1" thickBot="1" thickTop="1">
      <c r="A20" s="174"/>
      <c r="B20" s="490">
        <f t="shared" si="0"/>
        <v>0</v>
      </c>
      <c r="C20" s="199">
        <f t="shared" si="2"/>
        <v>0</v>
      </c>
      <c r="D20" s="491"/>
      <c r="E20" s="491"/>
      <c r="F20" s="492"/>
      <c r="G20" s="161"/>
      <c r="H20" s="489">
        <f t="shared" si="1"/>
        <v>0</v>
      </c>
      <c r="I20" s="488"/>
      <c r="J20" s="893"/>
      <c r="K20" s="488"/>
      <c r="L20" s="678"/>
      <c r="M20" s="419" t="s">
        <v>351</v>
      </c>
      <c r="N20" s="176"/>
      <c r="O20" s="174" t="s">
        <v>280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</row>
    <row r="21" spans="2:13" ht="20.25" thickBot="1" thickTop="1">
      <c r="B21" s="540">
        <f t="shared" si="0"/>
        <v>3210374</v>
      </c>
      <c r="C21" s="319">
        <f>SUM(D21:F21)</f>
        <v>272334</v>
      </c>
      <c r="D21" s="319">
        <f>SUM(D9:D20)</f>
        <v>194457</v>
      </c>
      <c r="E21" s="541">
        <f>SUM(E9:E20)</f>
        <v>0</v>
      </c>
      <c r="F21" s="319">
        <f>SUM(F9:F20)</f>
        <v>77877</v>
      </c>
      <c r="G21" s="71" t="s">
        <v>4</v>
      </c>
      <c r="H21" s="541">
        <f t="shared" si="1"/>
        <v>2938040</v>
      </c>
      <c r="I21" s="541">
        <f>SUM(I9:I20)</f>
        <v>344252</v>
      </c>
      <c r="J21" s="319">
        <f>SUM(J9:J20)</f>
        <v>204417</v>
      </c>
      <c r="K21" s="542">
        <f>SUM(K9:K20)</f>
        <v>1092728</v>
      </c>
      <c r="L21" s="319">
        <f>SUM(L9:L20)</f>
        <v>1296643</v>
      </c>
      <c r="M21" s="542" t="s">
        <v>30</v>
      </c>
    </row>
    <row r="22" spans="2:13" ht="20.25" thickBot="1" thickTop="1">
      <c r="B22" s="73"/>
      <c r="C22" s="71" t="s">
        <v>4</v>
      </c>
      <c r="D22" s="71"/>
      <c r="E22" s="71"/>
      <c r="F22" s="71"/>
      <c r="G22" s="71"/>
      <c r="H22" s="71" t="s">
        <v>4</v>
      </c>
      <c r="I22" s="71"/>
      <c r="J22" s="68"/>
      <c r="K22" s="71"/>
      <c r="L22" s="71"/>
      <c r="M22" s="56"/>
    </row>
    <row r="23" spans="2:13" ht="20.25" thickBot="1" thickTop="1">
      <c r="B23" s="567">
        <f>SUM(C23+H23)</f>
        <v>1298041</v>
      </c>
      <c r="C23" s="679">
        <f>SUM(D23:F23)</f>
        <v>584421</v>
      </c>
      <c r="D23" s="894">
        <v>87471</v>
      </c>
      <c r="E23" s="894">
        <v>491350</v>
      </c>
      <c r="F23" s="895">
        <v>5600</v>
      </c>
      <c r="G23" s="68"/>
      <c r="H23" s="680">
        <f aca="true" t="shared" si="3" ref="H23:H28">SUM(I23:L23)</f>
        <v>713620</v>
      </c>
      <c r="I23" s="894">
        <v>118865</v>
      </c>
      <c r="J23" s="894">
        <v>25919</v>
      </c>
      <c r="K23" s="894">
        <v>231028</v>
      </c>
      <c r="L23" s="895">
        <v>337808</v>
      </c>
      <c r="M23" s="414" t="s">
        <v>319</v>
      </c>
    </row>
    <row r="24" spans="1:13" s="174" customFormat="1" ht="19.5" customHeight="1" thickBot="1" thickTop="1">
      <c r="A24" s="198"/>
      <c r="B24" s="567">
        <f aca="true" t="shared" si="4" ref="B24:B34">SUM(C24+H24)</f>
        <v>1066987</v>
      </c>
      <c r="C24" s="679">
        <f aca="true" t="shared" si="5" ref="C24:C34">SUM(D24:F24)</f>
        <v>417931</v>
      </c>
      <c r="D24" s="199">
        <v>89025</v>
      </c>
      <c r="E24" s="199">
        <v>248797</v>
      </c>
      <c r="F24" s="334">
        <v>80109</v>
      </c>
      <c r="G24" s="332"/>
      <c r="H24" s="320">
        <f t="shared" si="3"/>
        <v>649056</v>
      </c>
      <c r="I24" s="199">
        <v>93564</v>
      </c>
      <c r="J24" s="199">
        <v>35696</v>
      </c>
      <c r="K24" s="199">
        <v>221248</v>
      </c>
      <c r="L24" s="200">
        <v>298548</v>
      </c>
      <c r="M24" s="415" t="s">
        <v>320</v>
      </c>
    </row>
    <row r="25" spans="2:16" ht="20.25" thickBot="1" thickTop="1">
      <c r="B25" s="567">
        <f t="shared" si="4"/>
        <v>1211601</v>
      </c>
      <c r="C25" s="679">
        <f t="shared" si="5"/>
        <v>385934</v>
      </c>
      <c r="D25" s="150">
        <v>65139</v>
      </c>
      <c r="E25" s="150">
        <v>317794</v>
      </c>
      <c r="F25" s="338">
        <v>3001</v>
      </c>
      <c r="G25" s="207"/>
      <c r="H25" s="325">
        <f t="shared" si="3"/>
        <v>825667</v>
      </c>
      <c r="I25" s="425">
        <v>74063</v>
      </c>
      <c r="J25" s="425">
        <v>52627</v>
      </c>
      <c r="K25" s="425">
        <v>349316</v>
      </c>
      <c r="L25" s="426">
        <v>349661</v>
      </c>
      <c r="M25" s="416" t="s">
        <v>321</v>
      </c>
      <c r="P25" s="566"/>
    </row>
    <row r="26" spans="2:13" s="57" customFormat="1" ht="20.25" thickBot="1" thickTop="1">
      <c r="B26" s="567">
        <f t="shared" si="4"/>
        <v>1072759</v>
      </c>
      <c r="C26" s="679">
        <f t="shared" si="5"/>
        <v>318288</v>
      </c>
      <c r="D26" s="186">
        <v>37798</v>
      </c>
      <c r="E26" s="186">
        <v>203030</v>
      </c>
      <c r="F26" s="335">
        <v>77460</v>
      </c>
      <c r="G26" s="68"/>
      <c r="H26" s="321">
        <f t="shared" si="3"/>
        <v>754471</v>
      </c>
      <c r="I26" s="186">
        <v>115143</v>
      </c>
      <c r="J26" s="186">
        <v>41253</v>
      </c>
      <c r="K26" s="186">
        <v>256531</v>
      </c>
      <c r="L26" s="316">
        <v>341544</v>
      </c>
      <c r="M26" s="417" t="s">
        <v>322</v>
      </c>
    </row>
    <row r="27" spans="2:13" s="32" customFormat="1" ht="20.25" thickBot="1" thickTop="1">
      <c r="B27" s="567">
        <f t="shared" si="4"/>
        <v>1187122</v>
      </c>
      <c r="C27" s="679">
        <f t="shared" si="5"/>
        <v>413704</v>
      </c>
      <c r="D27" s="69">
        <v>34191</v>
      </c>
      <c r="E27" s="69">
        <v>379513</v>
      </c>
      <c r="F27" s="336">
        <v>0</v>
      </c>
      <c r="G27" s="68"/>
      <c r="H27" s="322">
        <f t="shared" si="3"/>
        <v>773418</v>
      </c>
      <c r="I27" s="69">
        <v>158572</v>
      </c>
      <c r="J27" s="69">
        <v>29361</v>
      </c>
      <c r="K27" s="69">
        <v>271329</v>
      </c>
      <c r="L27" s="407">
        <v>314156</v>
      </c>
      <c r="M27" s="417" t="s">
        <v>323</v>
      </c>
    </row>
    <row r="28" spans="2:13" ht="20.25" thickBot="1" thickTop="1">
      <c r="B28" s="567">
        <f t="shared" si="4"/>
        <v>1248422</v>
      </c>
      <c r="C28" s="679">
        <f t="shared" si="5"/>
        <v>391477</v>
      </c>
      <c r="D28" s="69">
        <v>34899</v>
      </c>
      <c r="E28" s="330">
        <v>350435</v>
      </c>
      <c r="F28" s="336">
        <v>6143</v>
      </c>
      <c r="G28" s="72"/>
      <c r="H28" s="322">
        <f t="shared" si="3"/>
        <v>856945</v>
      </c>
      <c r="I28" s="330">
        <v>80669</v>
      </c>
      <c r="J28" s="69">
        <v>34427</v>
      </c>
      <c r="K28" s="330">
        <v>283491</v>
      </c>
      <c r="L28" s="407">
        <v>458358</v>
      </c>
      <c r="M28" s="417" t="s">
        <v>324</v>
      </c>
    </row>
    <row r="29" spans="2:13" ht="20.25" thickBot="1" thickTop="1">
      <c r="B29" s="567">
        <f t="shared" si="4"/>
        <v>934255</v>
      </c>
      <c r="C29" s="679">
        <f t="shared" si="5"/>
        <v>246323</v>
      </c>
      <c r="D29" s="69">
        <v>29458</v>
      </c>
      <c r="E29" s="330">
        <v>216865</v>
      </c>
      <c r="F29" s="336">
        <v>0</v>
      </c>
      <c r="G29" s="72"/>
      <c r="H29" s="322">
        <f>SUM(I29:L29)</f>
        <v>687932</v>
      </c>
      <c r="I29" s="330">
        <v>51402</v>
      </c>
      <c r="J29" s="69">
        <v>32496</v>
      </c>
      <c r="K29" s="330">
        <v>198787</v>
      </c>
      <c r="L29" s="407">
        <v>405247</v>
      </c>
      <c r="M29" s="417" t="s">
        <v>325</v>
      </c>
    </row>
    <row r="30" spans="2:13" ht="20.25" thickBot="1" thickTop="1">
      <c r="B30" s="567">
        <f t="shared" si="4"/>
        <v>1476531</v>
      </c>
      <c r="C30" s="679">
        <f t="shared" si="5"/>
        <v>435521</v>
      </c>
      <c r="D30" s="69">
        <v>32651</v>
      </c>
      <c r="E30" s="69">
        <v>400559</v>
      </c>
      <c r="F30" s="336">
        <v>2311</v>
      </c>
      <c r="G30" s="68"/>
      <c r="H30" s="322">
        <f aca="true" t="shared" si="6" ref="H30:H35">SUM(I30:L30)</f>
        <v>1041010</v>
      </c>
      <c r="I30" s="69">
        <v>78904</v>
      </c>
      <c r="J30" s="69">
        <v>42100</v>
      </c>
      <c r="K30" s="69">
        <v>653589</v>
      </c>
      <c r="L30" s="407">
        <v>266417</v>
      </c>
      <c r="M30" s="418" t="s">
        <v>326</v>
      </c>
    </row>
    <row r="31" spans="2:13" s="34" customFormat="1" ht="23.25" customHeight="1" thickBot="1" thickTop="1">
      <c r="B31" s="567">
        <f t="shared" si="4"/>
        <v>1408366</v>
      </c>
      <c r="C31" s="679">
        <f t="shared" si="5"/>
        <v>399688</v>
      </c>
      <c r="D31" s="142">
        <v>49840</v>
      </c>
      <c r="E31" s="142">
        <v>349348</v>
      </c>
      <c r="F31" s="337">
        <v>500</v>
      </c>
      <c r="G31" s="333"/>
      <c r="H31" s="324">
        <f t="shared" si="6"/>
        <v>1008678</v>
      </c>
      <c r="I31" s="142">
        <v>93543</v>
      </c>
      <c r="J31" s="142">
        <v>42121</v>
      </c>
      <c r="K31" s="142">
        <v>536335</v>
      </c>
      <c r="L31" s="143">
        <v>336679</v>
      </c>
      <c r="M31" s="417" t="s">
        <v>327</v>
      </c>
    </row>
    <row r="32" spans="2:14" s="104" customFormat="1" ht="25.5" customHeight="1" thickBot="1" thickTop="1">
      <c r="B32" s="567">
        <f t="shared" si="4"/>
        <v>1410825</v>
      </c>
      <c r="C32" s="679">
        <f t="shared" si="5"/>
        <v>414456</v>
      </c>
      <c r="D32" s="150">
        <v>40406</v>
      </c>
      <c r="E32" s="150">
        <v>374050</v>
      </c>
      <c r="F32" s="338">
        <v>0</v>
      </c>
      <c r="G32" s="207"/>
      <c r="H32" s="325">
        <f t="shared" si="6"/>
        <v>996369</v>
      </c>
      <c r="I32" s="150">
        <v>123087</v>
      </c>
      <c r="J32" s="150">
        <v>44023</v>
      </c>
      <c r="K32" s="150">
        <v>545168</v>
      </c>
      <c r="L32" s="151">
        <v>284091</v>
      </c>
      <c r="M32" s="417" t="s">
        <v>328</v>
      </c>
      <c r="N32" s="543"/>
    </row>
    <row r="33" spans="2:13" ht="20.25" thickBot="1" thickTop="1">
      <c r="B33" s="567">
        <f t="shared" si="4"/>
        <v>1419744</v>
      </c>
      <c r="C33" s="679">
        <f t="shared" si="5"/>
        <v>443524</v>
      </c>
      <c r="D33" s="160">
        <v>39854</v>
      </c>
      <c r="E33" s="160">
        <v>314381</v>
      </c>
      <c r="F33" s="339">
        <v>89289</v>
      </c>
      <c r="G33" s="71"/>
      <c r="H33" s="323">
        <f t="shared" si="6"/>
        <v>976220</v>
      </c>
      <c r="I33" s="160">
        <v>69369</v>
      </c>
      <c r="J33" s="78">
        <v>38674</v>
      </c>
      <c r="K33" s="160">
        <v>455457</v>
      </c>
      <c r="L33" s="317">
        <v>412720</v>
      </c>
      <c r="M33" s="414" t="s">
        <v>329</v>
      </c>
    </row>
    <row r="34" spans="2:14" s="177" customFormat="1" ht="24.75" thickBot="1" thickTop="1">
      <c r="B34" s="567">
        <f t="shared" si="4"/>
        <v>1170909</v>
      </c>
      <c r="C34" s="679">
        <f t="shared" si="5"/>
        <v>379019</v>
      </c>
      <c r="D34" s="491">
        <v>44686</v>
      </c>
      <c r="E34" s="491">
        <v>330340</v>
      </c>
      <c r="F34" s="492">
        <v>3993</v>
      </c>
      <c r="G34" s="565"/>
      <c r="H34" s="664">
        <f t="shared" si="6"/>
        <v>791890</v>
      </c>
      <c r="I34" s="488">
        <v>71788</v>
      </c>
      <c r="J34" s="893">
        <v>38113</v>
      </c>
      <c r="K34" s="488">
        <v>221872</v>
      </c>
      <c r="L34" s="678">
        <v>460117</v>
      </c>
      <c r="M34" s="419" t="s">
        <v>330</v>
      </c>
      <c r="N34" s="176"/>
    </row>
    <row r="35" spans="2:13" ht="20.25" thickBot="1" thickTop="1">
      <c r="B35" s="659">
        <f>SUM(C35+H35)</f>
        <v>14905562</v>
      </c>
      <c r="C35" s="660">
        <f>SUM(C23:C34)</f>
        <v>4830286</v>
      </c>
      <c r="D35" s="660">
        <f>SUM(D23:D34)</f>
        <v>585418</v>
      </c>
      <c r="E35" s="661">
        <f>SUM(E23:E34)</f>
        <v>3976462</v>
      </c>
      <c r="F35" s="662">
        <f>SUM(F23:F34)</f>
        <v>268406</v>
      </c>
      <c r="G35" s="41" t="s">
        <v>4</v>
      </c>
      <c r="H35" s="541">
        <f t="shared" si="6"/>
        <v>10075276</v>
      </c>
      <c r="I35" s="541">
        <f>SUM(I23:I34)</f>
        <v>1128969</v>
      </c>
      <c r="J35" s="319">
        <f>SUM(J23:J34)</f>
        <v>456810</v>
      </c>
      <c r="K35" s="542">
        <f>SUM(K23:K34)</f>
        <v>4224151</v>
      </c>
      <c r="L35" s="319">
        <f>SUM(L23:L34)</f>
        <v>4265346</v>
      </c>
      <c r="M35" s="542" t="s">
        <v>30</v>
      </c>
    </row>
    <row r="36" spans="2:13" ht="19.5" thickTop="1">
      <c r="B36" s="74"/>
      <c r="C36" s="75"/>
      <c r="D36" s="76"/>
      <c r="E36" s="76"/>
      <c r="F36" s="76"/>
      <c r="G36" s="77"/>
      <c r="H36" s="41"/>
      <c r="I36" s="77"/>
      <c r="J36" s="76"/>
      <c r="K36" s="77"/>
      <c r="L36" s="77"/>
      <c r="M36" s="42"/>
    </row>
  </sheetData>
  <sheetProtection/>
  <printOptions horizontalCentered="1"/>
  <pageMargins left="0.984251968503937" right="1.0236220472440944" top="0.7874015748031497" bottom="0.3937007874015748" header="0.5118110236220472" footer="0.5118110236220472"/>
  <pageSetup horizontalDpi="600" verticalDpi="600" orientation="landscape" paperSize="9" scale="65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="60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21.8515625" style="32" customWidth="1"/>
    <col min="2" max="2" width="16.00390625" style="32" customWidth="1"/>
    <col min="3" max="4" width="15.28125" style="32" customWidth="1"/>
    <col min="5" max="5" width="10.8515625" style="32" customWidth="1"/>
    <col min="6" max="6" width="13.7109375" style="32" customWidth="1"/>
    <col min="7" max="7" width="14.140625" style="32" customWidth="1"/>
    <col min="8" max="8" width="20.28125" style="32" customWidth="1"/>
    <col min="9" max="9" width="13.57421875" style="32" customWidth="1"/>
    <col min="10" max="10" width="13.28125" style="32" customWidth="1"/>
    <col min="11" max="11" width="13.7109375" style="32" customWidth="1"/>
    <col min="12" max="12" width="12.7109375" style="32" customWidth="1"/>
    <col min="13" max="13" width="9.28125" style="32" customWidth="1"/>
    <col min="14" max="15" width="14.00390625" style="32" customWidth="1"/>
    <col min="16" max="16" width="12.140625" style="32" customWidth="1"/>
    <col min="17" max="17" width="49.57421875" style="32" customWidth="1"/>
    <col min="18" max="18" width="0" style="32" hidden="1" customWidth="1"/>
    <col min="19" max="19" width="11.00390625" style="32" hidden="1" customWidth="1"/>
    <col min="20" max="20" width="0" style="32" hidden="1" customWidth="1"/>
    <col min="21" max="16384" width="9.140625" style="32" customWidth="1"/>
  </cols>
  <sheetData>
    <row r="1" spans="1:20" s="31" customFormat="1" ht="33" customHeight="1">
      <c r="A1" s="37"/>
      <c r="B1" s="38"/>
      <c r="C1" s="39" t="s">
        <v>338</v>
      </c>
      <c r="D1" s="495"/>
      <c r="E1" s="495"/>
      <c r="F1" s="495"/>
      <c r="G1" s="496"/>
      <c r="H1" s="496"/>
      <c r="I1" s="496"/>
      <c r="J1" s="496"/>
      <c r="K1" s="496"/>
      <c r="L1" s="496"/>
      <c r="M1" s="496"/>
      <c r="N1" s="496"/>
      <c r="O1" s="496"/>
      <c r="P1" s="40"/>
      <c r="Q1" s="497"/>
      <c r="R1" s="498"/>
      <c r="S1" s="36"/>
      <c r="T1" s="36"/>
    </row>
    <row r="2" spans="1:18" ht="33" customHeight="1" thickBot="1">
      <c r="A2" s="373"/>
      <c r="B2" s="374"/>
      <c r="C2" s="375" t="s">
        <v>339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4"/>
      <c r="R2" s="499"/>
    </row>
    <row r="3" spans="1:18" s="34" customFormat="1" ht="20.25" thickBot="1" thickTop="1">
      <c r="A3" s="500" t="s">
        <v>2</v>
      </c>
      <c r="B3" s="501"/>
      <c r="C3" s="501"/>
      <c r="D3" s="501"/>
      <c r="E3" s="501"/>
      <c r="F3" s="502" t="s">
        <v>3</v>
      </c>
      <c r="G3" s="501" t="s">
        <v>4</v>
      </c>
      <c r="H3" s="1307" t="s">
        <v>5</v>
      </c>
      <c r="I3" s="1308"/>
      <c r="J3" s="1309"/>
      <c r="K3" s="1309"/>
      <c r="L3" s="1309"/>
      <c r="M3" s="1309"/>
      <c r="N3" s="1309"/>
      <c r="O3" s="1309"/>
      <c r="P3" s="1310"/>
      <c r="Q3" s="411"/>
      <c r="R3" s="402"/>
    </row>
    <row r="4" spans="1:18" s="34" customFormat="1" ht="20.25" thickBot="1" thickTop="1">
      <c r="A4" s="503" t="s">
        <v>6</v>
      </c>
      <c r="B4" s="504"/>
      <c r="C4" s="505" t="s">
        <v>7</v>
      </c>
      <c r="D4" s="504" t="s">
        <v>8</v>
      </c>
      <c r="E4" s="505" t="s">
        <v>9</v>
      </c>
      <c r="F4" s="504" t="s">
        <v>10</v>
      </c>
      <c r="G4" s="506" t="s">
        <v>11</v>
      </c>
      <c r="H4" s="507" t="s">
        <v>17</v>
      </c>
      <c r="I4" s="511"/>
      <c r="J4" s="508" t="s">
        <v>186</v>
      </c>
      <c r="K4" s="509"/>
      <c r="L4" s="510"/>
      <c r="M4" s="510"/>
      <c r="N4" s="510"/>
      <c r="O4" s="510"/>
      <c r="P4" s="510"/>
      <c r="Q4" s="412" t="s">
        <v>12</v>
      </c>
      <c r="R4" s="402"/>
    </row>
    <row r="5" spans="1:18" s="34" customFormat="1" ht="20.25" thickBot="1" thickTop="1">
      <c r="A5" s="511" t="s">
        <v>224</v>
      </c>
      <c r="B5" s="512" t="s">
        <v>13</v>
      </c>
      <c r="C5" s="512" t="s">
        <v>14</v>
      </c>
      <c r="D5" s="512" t="s">
        <v>15</v>
      </c>
      <c r="E5" s="512" t="s">
        <v>14</v>
      </c>
      <c r="F5" s="512" t="s">
        <v>15</v>
      </c>
      <c r="G5" s="513" t="s">
        <v>16</v>
      </c>
      <c r="H5" s="514" t="s">
        <v>25</v>
      </c>
      <c r="I5" s="932" t="s">
        <v>194</v>
      </c>
      <c r="J5" s="515" t="s">
        <v>153</v>
      </c>
      <c r="K5" s="512" t="s">
        <v>151</v>
      </c>
      <c r="L5" s="512" t="s">
        <v>147</v>
      </c>
      <c r="M5" s="512" t="s">
        <v>9</v>
      </c>
      <c r="N5" s="512" t="s">
        <v>19</v>
      </c>
      <c r="O5" s="512" t="s">
        <v>20</v>
      </c>
      <c r="P5" s="513" t="s">
        <v>21</v>
      </c>
      <c r="Q5" s="413"/>
      <c r="R5" s="516"/>
    </row>
    <row r="6" spans="1:18" s="34" customFormat="1" ht="20.25" thickBot="1" thickTop="1">
      <c r="A6" s="517" t="s">
        <v>149</v>
      </c>
      <c r="B6" s="518" t="s">
        <v>22</v>
      </c>
      <c r="C6" s="518" t="s">
        <v>23</v>
      </c>
      <c r="D6" s="518" t="s">
        <v>22</v>
      </c>
      <c r="E6" s="518" t="s">
        <v>24</v>
      </c>
      <c r="F6" s="518" t="s">
        <v>22</v>
      </c>
      <c r="G6" s="519" t="s">
        <v>24</v>
      </c>
      <c r="H6" s="520" t="s">
        <v>148</v>
      </c>
      <c r="I6" s="517" t="s">
        <v>365</v>
      </c>
      <c r="J6" s="521" t="s">
        <v>154</v>
      </c>
      <c r="K6" s="518" t="s">
        <v>152</v>
      </c>
      <c r="L6" s="518" t="s">
        <v>146</v>
      </c>
      <c r="M6" s="518" t="s">
        <v>150</v>
      </c>
      <c r="N6" s="518" t="s">
        <v>26</v>
      </c>
      <c r="O6" s="518" t="s">
        <v>27</v>
      </c>
      <c r="P6" s="519" t="s">
        <v>28</v>
      </c>
      <c r="Q6" s="413" t="s">
        <v>29</v>
      </c>
      <c r="R6" s="516"/>
    </row>
    <row r="7" spans="1:20" s="192" customFormat="1" ht="29.25" customHeight="1" thickBot="1" thickTop="1">
      <c r="A7" s="385">
        <f aca="true" t="shared" si="0" ref="A7:A19">SUM(B7+C7)</f>
        <v>14143</v>
      </c>
      <c r="B7" s="380">
        <f>F7+D7</f>
        <v>6885</v>
      </c>
      <c r="C7" s="367">
        <f>G7+E7</f>
        <v>7258</v>
      </c>
      <c r="D7" s="365">
        <v>2493</v>
      </c>
      <c r="E7" s="365">
        <v>2384</v>
      </c>
      <c r="F7" s="365">
        <v>4392</v>
      </c>
      <c r="G7" s="377">
        <v>4874</v>
      </c>
      <c r="H7" s="385">
        <f>I7+J7+K7+L7+M7+N7+O7+P7</f>
        <v>102</v>
      </c>
      <c r="I7" s="927">
        <v>8</v>
      </c>
      <c r="J7" s="379">
        <v>6</v>
      </c>
      <c r="K7" s="366">
        <v>16</v>
      </c>
      <c r="L7" s="366">
        <v>8</v>
      </c>
      <c r="M7" s="366">
        <v>6</v>
      </c>
      <c r="N7" s="366">
        <v>35</v>
      </c>
      <c r="O7" s="366">
        <v>18</v>
      </c>
      <c r="P7" s="405">
        <v>5</v>
      </c>
      <c r="Q7" s="414" t="s">
        <v>340</v>
      </c>
      <c r="R7" s="522"/>
      <c r="T7" s="193"/>
    </row>
    <row r="8" spans="1:18" s="201" customFormat="1" ht="28.5" customHeight="1" thickBot="1" thickTop="1">
      <c r="A8" s="386">
        <f t="shared" si="0"/>
        <v>17058</v>
      </c>
      <c r="B8" s="380">
        <f aca="true" t="shared" si="1" ref="B8:B32">F8+D8</f>
        <v>7670</v>
      </c>
      <c r="C8" s="367">
        <f aca="true" t="shared" si="2" ref="C8:C32">G8+E8</f>
        <v>9388</v>
      </c>
      <c r="D8" s="367">
        <v>3613</v>
      </c>
      <c r="E8" s="367">
        <v>3619</v>
      </c>
      <c r="F8" s="367">
        <v>4057</v>
      </c>
      <c r="G8" s="378">
        <v>5769</v>
      </c>
      <c r="H8" s="385">
        <f aca="true" t="shared" si="3" ref="H8:H18">I8+J8+K8+L8+M8+N8+O8+P8</f>
        <v>107</v>
      </c>
      <c r="I8" s="928">
        <v>7</v>
      </c>
      <c r="J8" s="380">
        <v>1</v>
      </c>
      <c r="K8" s="367">
        <v>14</v>
      </c>
      <c r="L8" s="367">
        <v>10</v>
      </c>
      <c r="M8" s="367">
        <v>6</v>
      </c>
      <c r="N8" s="367">
        <v>48</v>
      </c>
      <c r="O8" s="367">
        <v>15</v>
      </c>
      <c r="P8" s="378">
        <v>6</v>
      </c>
      <c r="Q8" s="415" t="s">
        <v>341</v>
      </c>
      <c r="R8" s="523"/>
    </row>
    <row r="9" spans="1:18" s="206" customFormat="1" ht="29.25" customHeight="1" thickBot="1" thickTop="1">
      <c r="A9" s="387">
        <f t="shared" si="0"/>
        <v>40849</v>
      </c>
      <c r="B9" s="380">
        <f t="shared" si="1"/>
        <v>19682</v>
      </c>
      <c r="C9" s="367">
        <f t="shared" si="2"/>
        <v>21167</v>
      </c>
      <c r="D9" s="378">
        <v>10694</v>
      </c>
      <c r="E9" s="378">
        <v>10568</v>
      </c>
      <c r="F9" s="378">
        <v>8988</v>
      </c>
      <c r="G9" s="378">
        <v>10599</v>
      </c>
      <c r="H9" s="385">
        <f t="shared" si="3"/>
        <v>133</v>
      </c>
      <c r="I9" s="929">
        <v>15</v>
      </c>
      <c r="J9" s="381">
        <v>1</v>
      </c>
      <c r="K9" s="368">
        <v>14</v>
      </c>
      <c r="L9" s="368">
        <v>5</v>
      </c>
      <c r="M9" s="368">
        <v>14</v>
      </c>
      <c r="N9" s="368">
        <v>61</v>
      </c>
      <c r="O9" s="368">
        <v>16</v>
      </c>
      <c r="P9" s="406">
        <v>7</v>
      </c>
      <c r="Q9" s="416" t="s">
        <v>342</v>
      </c>
      <c r="R9" s="524"/>
    </row>
    <row r="10" spans="1:18" s="34" customFormat="1" ht="22.5" customHeight="1" thickBot="1" thickTop="1">
      <c r="A10" s="388">
        <f t="shared" si="0"/>
        <v>10846</v>
      </c>
      <c r="B10" s="380">
        <f t="shared" si="1"/>
        <v>6824</v>
      </c>
      <c r="C10" s="367">
        <f t="shared" si="2"/>
        <v>4022</v>
      </c>
      <c r="D10" s="378">
        <v>735</v>
      </c>
      <c r="E10" s="378">
        <v>506</v>
      </c>
      <c r="F10" s="378">
        <v>6089</v>
      </c>
      <c r="G10" s="378">
        <v>3516</v>
      </c>
      <c r="H10" s="385">
        <f t="shared" si="3"/>
        <v>117</v>
      </c>
      <c r="I10" s="324">
        <v>15</v>
      </c>
      <c r="J10" s="144">
        <v>3</v>
      </c>
      <c r="K10" s="142">
        <v>9</v>
      </c>
      <c r="L10" s="142">
        <v>7</v>
      </c>
      <c r="M10" s="69">
        <v>3</v>
      </c>
      <c r="N10" s="69">
        <v>58</v>
      </c>
      <c r="O10" s="69">
        <v>16</v>
      </c>
      <c r="P10" s="407">
        <v>6</v>
      </c>
      <c r="Q10" s="417" t="s">
        <v>343</v>
      </c>
      <c r="R10" s="516"/>
    </row>
    <row r="11" spans="1:18" ht="22.5" customHeight="1" thickBot="1" thickTop="1">
      <c r="A11" s="388">
        <f t="shared" si="0"/>
        <v>0</v>
      </c>
      <c r="B11" s="380">
        <f t="shared" si="1"/>
        <v>0</v>
      </c>
      <c r="C11" s="367">
        <f t="shared" si="2"/>
        <v>0</v>
      </c>
      <c r="D11" s="378"/>
      <c r="E11" s="378"/>
      <c r="F11" s="378"/>
      <c r="G11" s="378"/>
      <c r="H11" s="385">
        <f t="shared" si="3"/>
        <v>0</v>
      </c>
      <c r="I11" s="324"/>
      <c r="J11" s="144"/>
      <c r="K11" s="142"/>
      <c r="L11" s="142"/>
      <c r="M11" s="69"/>
      <c r="N11" s="69"/>
      <c r="O11" s="69"/>
      <c r="P11" s="407"/>
      <c r="Q11" s="417" t="s">
        <v>344</v>
      </c>
      <c r="R11" s="525"/>
    </row>
    <row r="12" spans="1:18" ht="22.5" customHeight="1" thickBot="1" thickTop="1">
      <c r="A12" s="388">
        <f t="shared" si="0"/>
        <v>0</v>
      </c>
      <c r="B12" s="380">
        <f t="shared" si="1"/>
        <v>0</v>
      </c>
      <c r="C12" s="367">
        <f t="shared" si="2"/>
        <v>0</v>
      </c>
      <c r="D12" s="378"/>
      <c r="E12" s="378"/>
      <c r="F12" s="378"/>
      <c r="G12" s="378"/>
      <c r="H12" s="385">
        <f t="shared" si="3"/>
        <v>0</v>
      </c>
      <c r="I12" s="324"/>
      <c r="J12" s="144"/>
      <c r="K12" s="142"/>
      <c r="L12" s="142"/>
      <c r="M12" s="69"/>
      <c r="N12" s="69"/>
      <c r="O12" s="69"/>
      <c r="P12" s="407"/>
      <c r="Q12" s="417" t="s">
        <v>345</v>
      </c>
      <c r="R12" s="525"/>
    </row>
    <row r="13" spans="1:18" s="31" customFormat="1" ht="21.75" customHeight="1" thickBot="1" thickTop="1">
      <c r="A13" s="388">
        <f t="shared" si="0"/>
        <v>0</v>
      </c>
      <c r="B13" s="380">
        <f t="shared" si="1"/>
        <v>0</v>
      </c>
      <c r="C13" s="367">
        <f t="shared" si="2"/>
        <v>0</v>
      </c>
      <c r="D13" s="378"/>
      <c r="E13" s="378"/>
      <c r="F13" s="378"/>
      <c r="G13" s="378"/>
      <c r="H13" s="385">
        <f t="shared" si="3"/>
        <v>0</v>
      </c>
      <c r="I13" s="324"/>
      <c r="J13" s="144"/>
      <c r="K13" s="142"/>
      <c r="L13" s="142"/>
      <c r="M13" s="69"/>
      <c r="N13" s="69"/>
      <c r="O13" s="69"/>
      <c r="P13" s="407"/>
      <c r="Q13" s="417" t="s">
        <v>346</v>
      </c>
      <c r="R13" s="525"/>
    </row>
    <row r="14" spans="1:18" ht="22.5" customHeight="1" thickBot="1" thickTop="1">
      <c r="A14" s="389">
        <f t="shared" si="0"/>
        <v>0</v>
      </c>
      <c r="B14" s="380">
        <f t="shared" si="1"/>
        <v>0</v>
      </c>
      <c r="C14" s="367">
        <f t="shared" si="2"/>
        <v>0</v>
      </c>
      <c r="D14" s="378"/>
      <c r="E14" s="378"/>
      <c r="F14" s="378"/>
      <c r="G14" s="378"/>
      <c r="H14" s="385">
        <f t="shared" si="3"/>
        <v>0</v>
      </c>
      <c r="I14" s="930"/>
      <c r="J14" s="382"/>
      <c r="K14" s="356"/>
      <c r="L14" s="369"/>
      <c r="M14" s="370"/>
      <c r="N14" s="370"/>
      <c r="O14" s="370"/>
      <c r="P14" s="408"/>
      <c r="Q14" s="418" t="s">
        <v>347</v>
      </c>
      <c r="R14" s="525"/>
    </row>
    <row r="15" spans="1:18" ht="22.5" customHeight="1" thickBot="1" thickTop="1">
      <c r="A15" s="388">
        <f t="shared" si="0"/>
        <v>0</v>
      </c>
      <c r="B15" s="380">
        <f t="shared" si="1"/>
        <v>0</v>
      </c>
      <c r="C15" s="367">
        <f t="shared" si="2"/>
        <v>0</v>
      </c>
      <c r="D15" s="378"/>
      <c r="E15" s="378"/>
      <c r="F15" s="378"/>
      <c r="G15" s="378"/>
      <c r="H15" s="385">
        <f t="shared" si="3"/>
        <v>0</v>
      </c>
      <c r="I15" s="324"/>
      <c r="J15" s="144"/>
      <c r="K15" s="142"/>
      <c r="L15" s="363"/>
      <c r="M15" s="69"/>
      <c r="N15" s="69"/>
      <c r="O15" s="69"/>
      <c r="P15" s="407"/>
      <c r="Q15" s="417" t="s">
        <v>348</v>
      </c>
      <c r="R15" s="525"/>
    </row>
    <row r="16" spans="1:18" s="31" customFormat="1" ht="22.5" customHeight="1" thickBot="1" thickTop="1">
      <c r="A16" s="390">
        <f t="shared" si="0"/>
        <v>0</v>
      </c>
      <c r="B16" s="380">
        <f t="shared" si="1"/>
        <v>0</v>
      </c>
      <c r="C16" s="367">
        <f t="shared" si="2"/>
        <v>0</v>
      </c>
      <c r="D16" s="378"/>
      <c r="E16" s="378"/>
      <c r="F16" s="378"/>
      <c r="G16" s="378"/>
      <c r="H16" s="385">
        <f t="shared" si="3"/>
        <v>0</v>
      </c>
      <c r="I16" s="325"/>
      <c r="J16" s="383"/>
      <c r="K16" s="150"/>
      <c r="L16" s="364"/>
      <c r="M16" s="152"/>
      <c r="N16" s="152"/>
      <c r="O16" s="152"/>
      <c r="P16" s="409"/>
      <c r="Q16" s="417" t="s">
        <v>349</v>
      </c>
      <c r="R16" s="525"/>
    </row>
    <row r="17" spans="1:18" s="159" customFormat="1" ht="24.75" customHeight="1" thickBot="1" thickTop="1">
      <c r="A17" s="390">
        <f t="shared" si="0"/>
        <v>0</v>
      </c>
      <c r="B17" s="380">
        <f t="shared" si="1"/>
        <v>0</v>
      </c>
      <c r="C17" s="367">
        <f t="shared" si="2"/>
        <v>0</v>
      </c>
      <c r="D17" s="378"/>
      <c r="E17" s="378"/>
      <c r="F17" s="378"/>
      <c r="G17" s="378"/>
      <c r="H17" s="385">
        <f t="shared" si="3"/>
        <v>0</v>
      </c>
      <c r="I17" s="325"/>
      <c r="J17" s="383"/>
      <c r="K17" s="150"/>
      <c r="L17" s="364"/>
      <c r="M17" s="150"/>
      <c r="N17" s="150"/>
      <c r="O17" s="150"/>
      <c r="P17" s="151"/>
      <c r="Q17" s="414" t="s">
        <v>350</v>
      </c>
      <c r="R17" s="526"/>
    </row>
    <row r="18" spans="1:19" s="172" customFormat="1" ht="24.75" customHeight="1" thickBot="1" thickTop="1">
      <c r="A18" s="391">
        <f t="shared" si="0"/>
        <v>0</v>
      </c>
      <c r="B18" s="380">
        <f t="shared" si="1"/>
        <v>0</v>
      </c>
      <c r="C18" s="367">
        <f t="shared" si="2"/>
        <v>0</v>
      </c>
      <c r="D18" s="378"/>
      <c r="E18" s="378"/>
      <c r="F18" s="378"/>
      <c r="G18" s="378"/>
      <c r="H18" s="385">
        <f t="shared" si="3"/>
        <v>0</v>
      </c>
      <c r="I18" s="931"/>
      <c r="J18" s="384"/>
      <c r="K18" s="372"/>
      <c r="L18" s="371"/>
      <c r="M18" s="371"/>
      <c r="N18" s="371"/>
      <c r="O18" s="371"/>
      <c r="P18" s="410"/>
      <c r="Q18" s="419" t="s">
        <v>351</v>
      </c>
      <c r="R18" s="527"/>
      <c r="S18" s="304"/>
    </row>
    <row r="19" spans="1:18" s="35" customFormat="1" ht="22.5" customHeight="1" thickBot="1" thickTop="1">
      <c r="A19" s="528">
        <f t="shared" si="0"/>
        <v>82896</v>
      </c>
      <c r="B19" s="912">
        <f t="shared" si="1"/>
        <v>41061</v>
      </c>
      <c r="C19" s="913">
        <f t="shared" si="2"/>
        <v>41835</v>
      </c>
      <c r="D19" s="529">
        <f aca="true" t="shared" si="4" ref="D19:P19">SUM(D7:D18)</f>
        <v>17535</v>
      </c>
      <c r="E19" s="529">
        <f t="shared" si="4"/>
        <v>17077</v>
      </c>
      <c r="F19" s="529">
        <f t="shared" si="4"/>
        <v>23526</v>
      </c>
      <c r="G19" s="529">
        <f t="shared" si="4"/>
        <v>24758</v>
      </c>
      <c r="H19" s="529">
        <f t="shared" si="4"/>
        <v>459</v>
      </c>
      <c r="I19" s="529">
        <f>SUM(I7:I18)</f>
        <v>45</v>
      </c>
      <c r="J19" s="529">
        <f t="shared" si="4"/>
        <v>11</v>
      </c>
      <c r="K19" s="529">
        <f t="shared" si="4"/>
        <v>53</v>
      </c>
      <c r="L19" s="529">
        <f t="shared" si="4"/>
        <v>30</v>
      </c>
      <c r="M19" s="529">
        <f t="shared" si="4"/>
        <v>29</v>
      </c>
      <c r="N19" s="529">
        <f t="shared" si="4"/>
        <v>202</v>
      </c>
      <c r="O19" s="529">
        <f t="shared" si="4"/>
        <v>65</v>
      </c>
      <c r="P19" s="530">
        <f t="shared" si="4"/>
        <v>24</v>
      </c>
      <c r="Q19" s="418" t="s">
        <v>30</v>
      </c>
      <c r="R19" s="531"/>
    </row>
    <row r="20" spans="1:20" ht="22.5" customHeight="1" thickBot="1" thickTop="1">
      <c r="A20" s="41"/>
      <c r="B20" s="914"/>
      <c r="C20" s="915"/>
      <c r="D20" s="916" t="s">
        <v>4</v>
      </c>
      <c r="E20" s="646"/>
      <c r="F20" s="532"/>
      <c r="G20" s="532"/>
      <c r="H20" s="75" t="s">
        <v>4</v>
      </c>
      <c r="I20" s="75"/>
      <c r="J20" s="532"/>
      <c r="K20" s="532"/>
      <c r="L20" s="532"/>
      <c r="M20" s="532"/>
      <c r="N20" s="532"/>
      <c r="O20" s="532"/>
      <c r="P20" s="75"/>
      <c r="Q20" s="494"/>
      <c r="R20" s="525"/>
      <c r="S20" s="533"/>
      <c r="T20" s="534"/>
    </row>
    <row r="21" spans="1:19" s="173" customFormat="1" ht="34.5" customHeight="1" thickBot="1" thickTop="1">
      <c r="A21" s="392">
        <f aca="true" t="shared" si="5" ref="A21:A33">SUM(B21+C21)</f>
        <v>4844</v>
      </c>
      <c r="B21" s="917">
        <f t="shared" si="1"/>
        <v>4132</v>
      </c>
      <c r="C21" s="918">
        <f t="shared" si="2"/>
        <v>712</v>
      </c>
      <c r="D21" s="919">
        <v>0</v>
      </c>
      <c r="E21" s="365">
        <v>0</v>
      </c>
      <c r="F21" s="365">
        <v>4132</v>
      </c>
      <c r="G21" s="377">
        <v>712</v>
      </c>
      <c r="H21" s="385">
        <f>I21+J21+K21+L21+M21+N21+O21+P21</f>
        <v>109</v>
      </c>
      <c r="I21" s="920">
        <v>8</v>
      </c>
      <c r="J21" s="379">
        <v>4</v>
      </c>
      <c r="K21" s="366">
        <v>18</v>
      </c>
      <c r="L21" s="366">
        <v>25</v>
      </c>
      <c r="M21" s="366">
        <v>0</v>
      </c>
      <c r="N21" s="366">
        <v>34</v>
      </c>
      <c r="O21" s="366">
        <v>13</v>
      </c>
      <c r="P21" s="405">
        <v>7</v>
      </c>
      <c r="Q21" s="414" t="s">
        <v>319</v>
      </c>
      <c r="R21" s="399"/>
      <c r="S21" s="399"/>
    </row>
    <row r="22" spans="1:19" s="201" customFormat="1" ht="32.25" customHeight="1" thickBot="1" thickTop="1">
      <c r="A22" s="393">
        <f t="shared" si="5"/>
        <v>4968</v>
      </c>
      <c r="B22" s="380">
        <f t="shared" si="1"/>
        <v>3942</v>
      </c>
      <c r="C22" s="367">
        <f t="shared" si="2"/>
        <v>1026</v>
      </c>
      <c r="D22" s="367">
        <v>0</v>
      </c>
      <c r="E22" s="367">
        <v>0</v>
      </c>
      <c r="F22" s="367">
        <v>3942</v>
      </c>
      <c r="G22" s="378">
        <v>1026</v>
      </c>
      <c r="H22" s="385">
        <f aca="true" t="shared" si="6" ref="H22:H32">I22+J22+K22+L22+M22+N22+O22+P22</f>
        <v>113</v>
      </c>
      <c r="I22" s="921">
        <v>7</v>
      </c>
      <c r="J22" s="380">
        <v>7</v>
      </c>
      <c r="K22" s="367">
        <v>15</v>
      </c>
      <c r="L22" s="367">
        <v>17</v>
      </c>
      <c r="M22" s="367">
        <v>0</v>
      </c>
      <c r="N22" s="367">
        <v>46</v>
      </c>
      <c r="O22" s="367">
        <v>15</v>
      </c>
      <c r="P22" s="378">
        <v>6</v>
      </c>
      <c r="Q22" s="415" t="s">
        <v>320</v>
      </c>
      <c r="R22" s="400"/>
      <c r="S22" s="400"/>
    </row>
    <row r="23" spans="1:19" s="202" customFormat="1" ht="28.5" customHeight="1" thickBot="1" thickTop="1">
      <c r="A23" s="394">
        <f t="shared" si="5"/>
        <v>8415</v>
      </c>
      <c r="B23" s="380">
        <f t="shared" si="1"/>
        <v>6555</v>
      </c>
      <c r="C23" s="367">
        <f t="shared" si="2"/>
        <v>1860</v>
      </c>
      <c r="D23" s="378">
        <v>0</v>
      </c>
      <c r="E23" s="378">
        <v>0</v>
      </c>
      <c r="F23" s="378">
        <v>6555</v>
      </c>
      <c r="G23" s="378">
        <v>1860</v>
      </c>
      <c r="H23" s="385">
        <f t="shared" si="6"/>
        <v>123</v>
      </c>
      <c r="I23" s="922">
        <v>8</v>
      </c>
      <c r="J23" s="381">
        <v>1</v>
      </c>
      <c r="K23" s="368">
        <v>16</v>
      </c>
      <c r="L23" s="368">
        <v>19</v>
      </c>
      <c r="M23" s="368">
        <v>0</v>
      </c>
      <c r="N23" s="368">
        <v>54</v>
      </c>
      <c r="O23" s="368">
        <v>19</v>
      </c>
      <c r="P23" s="406">
        <v>6</v>
      </c>
      <c r="Q23" s="416" t="s">
        <v>321</v>
      </c>
      <c r="R23" s="401"/>
      <c r="S23" s="401"/>
    </row>
    <row r="24" spans="1:19" s="34" customFormat="1" ht="22.5" customHeight="1" thickBot="1" thickTop="1">
      <c r="A24" s="395">
        <f t="shared" si="5"/>
        <v>7892</v>
      </c>
      <c r="B24" s="380">
        <f t="shared" si="1"/>
        <v>6598</v>
      </c>
      <c r="C24" s="367">
        <f t="shared" si="2"/>
        <v>1294</v>
      </c>
      <c r="D24" s="378">
        <v>0</v>
      </c>
      <c r="E24" s="378">
        <v>0</v>
      </c>
      <c r="F24" s="378">
        <v>6598</v>
      </c>
      <c r="G24" s="378">
        <v>1294</v>
      </c>
      <c r="H24" s="385">
        <f t="shared" si="6"/>
        <v>121</v>
      </c>
      <c r="I24" s="923">
        <v>10</v>
      </c>
      <c r="J24" s="144">
        <v>2</v>
      </c>
      <c r="K24" s="142">
        <v>16</v>
      </c>
      <c r="L24" s="142">
        <v>18</v>
      </c>
      <c r="M24" s="69">
        <v>0</v>
      </c>
      <c r="N24" s="69">
        <v>51</v>
      </c>
      <c r="O24" s="69">
        <v>16</v>
      </c>
      <c r="P24" s="407">
        <v>8</v>
      </c>
      <c r="Q24" s="417" t="s">
        <v>322</v>
      </c>
      <c r="R24" s="402"/>
      <c r="S24" s="402"/>
    </row>
    <row r="25" spans="1:19" ht="22.5" customHeight="1" thickBot="1" thickTop="1">
      <c r="A25" s="395">
        <f t="shared" si="5"/>
        <v>8342</v>
      </c>
      <c r="B25" s="380">
        <f t="shared" si="1"/>
        <v>5005</v>
      </c>
      <c r="C25" s="367">
        <f t="shared" si="2"/>
        <v>3337</v>
      </c>
      <c r="D25" s="378">
        <v>0</v>
      </c>
      <c r="E25" s="378">
        <v>0</v>
      </c>
      <c r="F25" s="378">
        <v>5005</v>
      </c>
      <c r="G25" s="378">
        <v>3337</v>
      </c>
      <c r="H25" s="385">
        <f t="shared" si="6"/>
        <v>119</v>
      </c>
      <c r="I25" s="923">
        <v>16</v>
      </c>
      <c r="J25" s="144">
        <v>2</v>
      </c>
      <c r="K25" s="142">
        <v>13</v>
      </c>
      <c r="L25" s="142">
        <v>26</v>
      </c>
      <c r="M25" s="69">
        <v>0</v>
      </c>
      <c r="N25" s="69">
        <v>38</v>
      </c>
      <c r="O25" s="69">
        <v>15</v>
      </c>
      <c r="P25" s="407">
        <v>9</v>
      </c>
      <c r="Q25" s="417" t="s">
        <v>323</v>
      </c>
      <c r="R25" s="374"/>
      <c r="S25" s="374"/>
    </row>
    <row r="26" spans="1:19" ht="22.5" customHeight="1" thickBot="1" thickTop="1">
      <c r="A26" s="395">
        <f t="shared" si="5"/>
        <v>10628</v>
      </c>
      <c r="B26" s="380">
        <f t="shared" si="1"/>
        <v>3322</v>
      </c>
      <c r="C26" s="367">
        <f t="shared" si="2"/>
        <v>7306</v>
      </c>
      <c r="D26" s="378">
        <v>0</v>
      </c>
      <c r="E26" s="378">
        <v>0</v>
      </c>
      <c r="F26" s="378">
        <v>3322</v>
      </c>
      <c r="G26" s="378">
        <v>7306</v>
      </c>
      <c r="H26" s="385">
        <f t="shared" si="6"/>
        <v>117</v>
      </c>
      <c r="I26" s="923">
        <v>16</v>
      </c>
      <c r="J26" s="144">
        <v>3</v>
      </c>
      <c r="K26" s="142">
        <v>19</v>
      </c>
      <c r="L26" s="142">
        <v>24</v>
      </c>
      <c r="M26" s="69">
        <v>0</v>
      </c>
      <c r="N26" s="69">
        <v>35</v>
      </c>
      <c r="O26" s="69">
        <v>16</v>
      </c>
      <c r="P26" s="407">
        <v>4</v>
      </c>
      <c r="Q26" s="417" t="s">
        <v>324</v>
      </c>
      <c r="R26" s="374"/>
      <c r="S26" s="374"/>
    </row>
    <row r="27" spans="1:19" ht="22.5" customHeight="1" thickBot="1" thickTop="1">
      <c r="A27" s="396">
        <f t="shared" si="5"/>
        <v>11228</v>
      </c>
      <c r="B27" s="380">
        <f t="shared" si="1"/>
        <v>5610</v>
      </c>
      <c r="C27" s="367">
        <f t="shared" si="2"/>
        <v>5618</v>
      </c>
      <c r="D27" s="378">
        <v>0</v>
      </c>
      <c r="E27" s="378">
        <v>0</v>
      </c>
      <c r="F27" s="378">
        <v>5610</v>
      </c>
      <c r="G27" s="378">
        <v>5618</v>
      </c>
      <c r="H27" s="385">
        <f t="shared" si="6"/>
        <v>108</v>
      </c>
      <c r="I27" s="923">
        <v>8</v>
      </c>
      <c r="J27" s="144">
        <v>6</v>
      </c>
      <c r="K27" s="142">
        <v>9</v>
      </c>
      <c r="L27" s="142">
        <v>21</v>
      </c>
      <c r="M27" s="69">
        <v>0</v>
      </c>
      <c r="N27" s="69">
        <v>36</v>
      </c>
      <c r="O27" s="69">
        <v>19</v>
      </c>
      <c r="P27" s="407">
        <v>9</v>
      </c>
      <c r="Q27" s="417" t="s">
        <v>325</v>
      </c>
      <c r="R27" s="374"/>
      <c r="S27" s="374"/>
    </row>
    <row r="28" spans="1:19" ht="22.5" customHeight="1" thickBot="1" thickTop="1">
      <c r="A28" s="396">
        <f t="shared" si="5"/>
        <v>28394</v>
      </c>
      <c r="B28" s="380">
        <f t="shared" si="1"/>
        <v>6422</v>
      </c>
      <c r="C28" s="367">
        <f t="shared" si="2"/>
        <v>21972</v>
      </c>
      <c r="D28" s="378">
        <v>2915</v>
      </c>
      <c r="E28" s="378">
        <v>2915</v>
      </c>
      <c r="F28" s="378">
        <v>3507</v>
      </c>
      <c r="G28" s="378">
        <v>19057</v>
      </c>
      <c r="H28" s="385">
        <f t="shared" si="6"/>
        <v>143</v>
      </c>
      <c r="I28" s="924">
        <v>16</v>
      </c>
      <c r="J28" s="382">
        <v>1</v>
      </c>
      <c r="K28" s="356">
        <v>18</v>
      </c>
      <c r="L28" s="369">
        <v>31</v>
      </c>
      <c r="M28" s="370">
        <v>5</v>
      </c>
      <c r="N28" s="370">
        <v>49</v>
      </c>
      <c r="O28" s="370">
        <v>18</v>
      </c>
      <c r="P28" s="408">
        <v>5</v>
      </c>
      <c r="Q28" s="418" t="s">
        <v>326</v>
      </c>
      <c r="R28" s="374"/>
      <c r="S28" s="374"/>
    </row>
    <row r="29" spans="1:19" ht="22.5" customHeight="1" thickBot="1" thickTop="1">
      <c r="A29" s="395">
        <f t="shared" si="5"/>
        <v>48144</v>
      </c>
      <c r="B29" s="380">
        <f t="shared" si="1"/>
        <v>5406</v>
      </c>
      <c r="C29" s="367">
        <f t="shared" si="2"/>
        <v>42738</v>
      </c>
      <c r="D29" s="378">
        <v>1293</v>
      </c>
      <c r="E29" s="378">
        <v>1294</v>
      </c>
      <c r="F29" s="378">
        <v>4113</v>
      </c>
      <c r="G29" s="378">
        <v>41444</v>
      </c>
      <c r="H29" s="385">
        <f t="shared" si="6"/>
        <v>151</v>
      </c>
      <c r="I29" s="923">
        <v>13</v>
      </c>
      <c r="J29" s="144">
        <v>7</v>
      </c>
      <c r="K29" s="142">
        <v>14</v>
      </c>
      <c r="L29" s="363">
        <v>23</v>
      </c>
      <c r="M29" s="69">
        <v>2</v>
      </c>
      <c r="N29" s="69">
        <v>70</v>
      </c>
      <c r="O29" s="69">
        <v>15</v>
      </c>
      <c r="P29" s="407">
        <v>7</v>
      </c>
      <c r="Q29" s="417" t="s">
        <v>327</v>
      </c>
      <c r="R29" s="374"/>
      <c r="S29" s="374"/>
    </row>
    <row r="30" spans="1:19" ht="22.5" customHeight="1" thickBot="1" thickTop="1">
      <c r="A30" s="397">
        <f t="shared" si="5"/>
        <v>54364</v>
      </c>
      <c r="B30" s="380">
        <f t="shared" si="1"/>
        <v>6602</v>
      </c>
      <c r="C30" s="367">
        <f t="shared" si="2"/>
        <v>47762</v>
      </c>
      <c r="D30" s="378">
        <v>1818</v>
      </c>
      <c r="E30" s="378">
        <v>1821</v>
      </c>
      <c r="F30" s="378">
        <v>4784</v>
      </c>
      <c r="G30" s="378">
        <v>45941</v>
      </c>
      <c r="H30" s="385">
        <f t="shared" si="6"/>
        <v>168</v>
      </c>
      <c r="I30" s="925">
        <v>9</v>
      </c>
      <c r="J30" s="383">
        <v>4</v>
      </c>
      <c r="K30" s="150">
        <v>16</v>
      </c>
      <c r="L30" s="364">
        <v>33</v>
      </c>
      <c r="M30" s="152">
        <v>2</v>
      </c>
      <c r="N30" s="152">
        <v>77</v>
      </c>
      <c r="O30" s="152">
        <v>15</v>
      </c>
      <c r="P30" s="409">
        <v>12</v>
      </c>
      <c r="Q30" s="417" t="s">
        <v>328</v>
      </c>
      <c r="R30" s="374"/>
      <c r="S30" s="374"/>
    </row>
    <row r="31" spans="1:19" ht="22.5" customHeight="1" thickBot="1" thickTop="1">
      <c r="A31" s="535">
        <f t="shared" si="5"/>
        <v>45596</v>
      </c>
      <c r="B31" s="380">
        <f t="shared" si="1"/>
        <v>7963</v>
      </c>
      <c r="C31" s="367">
        <f t="shared" si="2"/>
        <v>37633</v>
      </c>
      <c r="D31" s="378">
        <v>2733</v>
      </c>
      <c r="E31" s="378">
        <v>2964</v>
      </c>
      <c r="F31" s="378">
        <v>5230</v>
      </c>
      <c r="G31" s="378">
        <v>34669</v>
      </c>
      <c r="H31" s="385">
        <f t="shared" si="6"/>
        <v>144</v>
      </c>
      <c r="I31" s="925">
        <v>8</v>
      </c>
      <c r="J31" s="383">
        <v>1</v>
      </c>
      <c r="K31" s="150">
        <v>21</v>
      </c>
      <c r="L31" s="364">
        <v>24</v>
      </c>
      <c r="M31" s="150">
        <v>9</v>
      </c>
      <c r="N31" s="150">
        <v>59</v>
      </c>
      <c r="O31" s="150">
        <v>19</v>
      </c>
      <c r="P31" s="151">
        <v>3</v>
      </c>
      <c r="Q31" s="414" t="s">
        <v>329</v>
      </c>
      <c r="R31" s="374"/>
      <c r="S31" s="374"/>
    </row>
    <row r="32" spans="1:19" s="171" customFormat="1" ht="27.75" customHeight="1" thickBot="1" thickTop="1">
      <c r="A32" s="398">
        <f t="shared" si="5"/>
        <v>20956</v>
      </c>
      <c r="B32" s="380">
        <f t="shared" si="1"/>
        <v>10152</v>
      </c>
      <c r="C32" s="367">
        <f t="shared" si="2"/>
        <v>10804</v>
      </c>
      <c r="D32" s="378">
        <v>3051</v>
      </c>
      <c r="E32" s="378">
        <v>3053</v>
      </c>
      <c r="F32" s="378">
        <v>7101</v>
      </c>
      <c r="G32" s="378">
        <v>7751</v>
      </c>
      <c r="H32" s="385">
        <f t="shared" si="6"/>
        <v>116</v>
      </c>
      <c r="I32" s="926">
        <v>3</v>
      </c>
      <c r="J32" s="384">
        <v>1</v>
      </c>
      <c r="K32" s="372">
        <v>24</v>
      </c>
      <c r="L32" s="371">
        <v>20</v>
      </c>
      <c r="M32" s="371">
        <v>9</v>
      </c>
      <c r="N32" s="371">
        <v>39</v>
      </c>
      <c r="O32" s="371">
        <v>15</v>
      </c>
      <c r="P32" s="410">
        <v>5</v>
      </c>
      <c r="Q32" s="419" t="s">
        <v>330</v>
      </c>
      <c r="R32" s="493"/>
      <c r="S32" s="403"/>
    </row>
    <row r="33" spans="1:19" s="35" customFormat="1" ht="21.75" thickBot="1" thickTop="1">
      <c r="A33" s="536">
        <f t="shared" si="5"/>
        <v>253771</v>
      </c>
      <c r="B33" s="536">
        <f>SUM(D33+F33)</f>
        <v>71709</v>
      </c>
      <c r="C33" s="536">
        <f>SUM(E33+G33)</f>
        <v>182062</v>
      </c>
      <c r="D33" s="536">
        <f aca="true" t="shared" si="7" ref="D33:P33">SUM(D21:D32)</f>
        <v>11810</v>
      </c>
      <c r="E33" s="536">
        <f t="shared" si="7"/>
        <v>12047</v>
      </c>
      <c r="F33" s="536">
        <f t="shared" si="7"/>
        <v>59899</v>
      </c>
      <c r="G33" s="536">
        <f t="shared" si="7"/>
        <v>170015</v>
      </c>
      <c r="H33" s="536">
        <f t="shared" si="7"/>
        <v>1532</v>
      </c>
      <c r="I33" s="536">
        <f>SUM(I21:I32)</f>
        <v>122</v>
      </c>
      <c r="J33" s="536">
        <f t="shared" si="7"/>
        <v>39</v>
      </c>
      <c r="K33" s="536">
        <f t="shared" si="7"/>
        <v>199</v>
      </c>
      <c r="L33" s="536">
        <f t="shared" si="7"/>
        <v>281</v>
      </c>
      <c r="M33" s="536">
        <f t="shared" si="7"/>
        <v>27</v>
      </c>
      <c r="N33" s="536">
        <f t="shared" si="7"/>
        <v>588</v>
      </c>
      <c r="O33" s="536">
        <f t="shared" si="7"/>
        <v>195</v>
      </c>
      <c r="P33" s="537">
        <f t="shared" si="7"/>
        <v>81</v>
      </c>
      <c r="Q33" s="538" t="s">
        <v>30</v>
      </c>
      <c r="R33" s="404"/>
      <c r="S33" s="404"/>
    </row>
    <row r="34" spans="18:20" ht="21" thickTop="1">
      <c r="R34" s="498"/>
      <c r="S34" s="36"/>
      <c r="T34" s="36"/>
    </row>
    <row r="35" spans="1:20" ht="12.75">
      <c r="A35" s="35" t="s">
        <v>271</v>
      </c>
      <c r="S35" s="374"/>
      <c r="T35" s="374"/>
    </row>
    <row r="38" ht="14.25" customHeight="1"/>
    <row r="42" ht="12.75">
      <c r="E42" s="35"/>
    </row>
    <row r="43" ht="12.75">
      <c r="E43" s="35"/>
    </row>
  </sheetData>
  <sheetProtection/>
  <mergeCells count="1">
    <mergeCell ref="H3:P3"/>
  </mergeCells>
  <printOptions/>
  <pageMargins left="0.5905511811023623" right="0.6692913385826772" top="0.5905511811023623" bottom="0.5905511811023623" header="0.5118110236220472" footer="0.5118110236220472"/>
  <pageSetup fitToHeight="1" fitToWidth="1" horizontalDpi="600" verticalDpi="600" orientation="landscape" paperSize="9" scale="48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مؤسسة الموانئ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M.Q</dc:creator>
  <cp:keywords/>
  <dc:description/>
  <cp:lastModifiedBy>Hisham Almajali</cp:lastModifiedBy>
  <cp:lastPrinted>2022-05-09T07:25:14Z</cp:lastPrinted>
  <dcterms:created xsi:type="dcterms:W3CDTF">1999-10-10T09:21:02Z</dcterms:created>
  <dcterms:modified xsi:type="dcterms:W3CDTF">2022-05-10T07:47:31Z</dcterms:modified>
  <cp:category/>
  <cp:version/>
  <cp:contentType/>
  <cp:contentStatus/>
</cp:coreProperties>
</file>