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F986CEA8-E3E8-4182-A9B2-C919B53991EC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Table" sheetId="17" r:id="rId1"/>
    <sheet name="Table 2" sheetId="19" r:id="rId2"/>
    <sheet name="Origin" sheetId="2" r:id="rId3"/>
    <sheet name="Export and Import" sheetId="4" r:id="rId4"/>
    <sheet name="TEUs" sheetId="6" r:id="rId5"/>
  </sheets>
  <definedNames>
    <definedName name="_xlnm._FilterDatabase" localSheetId="2" hidden="1">Origin!$D$163:$G$167</definedName>
    <definedName name="_xlnm._FilterDatabase" localSheetId="0" hidden="1">Table!$B$10:$F$114</definedName>
    <definedName name="_xlnm._FilterDatabase" localSheetId="1" hidden="1">'Table 2'!$B$10:$E$113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6" l="1"/>
  <c r="J201" i="2"/>
  <c r="J202" i="2"/>
  <c r="J203" i="2"/>
  <c r="J204" i="2"/>
  <c r="J205" i="2"/>
  <c r="J206" i="2"/>
  <c r="J207" i="2"/>
  <c r="J208" i="2"/>
  <c r="J209" i="2"/>
  <c r="J210" i="2"/>
  <c r="J212" i="2"/>
  <c r="H153" i="19"/>
  <c r="J332" i="2"/>
  <c r="L332" i="2"/>
  <c r="J333" i="2"/>
  <c r="L333" i="2"/>
  <c r="J334" i="2"/>
  <c r="L334" i="2"/>
  <c r="J335" i="2"/>
  <c r="L335" i="2"/>
  <c r="J336" i="2"/>
  <c r="K336" i="2"/>
  <c r="L336" i="2"/>
  <c r="J337" i="2"/>
  <c r="L337" i="2"/>
  <c r="L331" i="2"/>
  <c r="K331" i="2"/>
  <c r="J331" i="2"/>
  <c r="J338" i="2" s="1"/>
  <c r="J314" i="2"/>
  <c r="K314" i="2"/>
  <c r="L314" i="2"/>
  <c r="J315" i="2"/>
  <c r="K315" i="2"/>
  <c r="L315" i="2"/>
  <c r="J316" i="2"/>
  <c r="L316" i="2"/>
  <c r="J317" i="2"/>
  <c r="L317" i="2"/>
  <c r="J318" i="2"/>
  <c r="K318" i="2"/>
  <c r="L318" i="2"/>
  <c r="J319" i="2"/>
  <c r="J321" i="2" s="1"/>
  <c r="K319" i="2"/>
  <c r="L319" i="2"/>
  <c r="J320" i="2"/>
  <c r="L320" i="2"/>
  <c r="L313" i="2"/>
  <c r="J313" i="2"/>
  <c r="J293" i="2"/>
  <c r="K293" i="2"/>
  <c r="L293" i="2"/>
  <c r="J294" i="2"/>
  <c r="L294" i="2"/>
  <c r="J295" i="2"/>
  <c r="L295" i="2"/>
  <c r="J296" i="2"/>
  <c r="L296" i="2"/>
  <c r="J297" i="2"/>
  <c r="L297" i="2"/>
  <c r="J298" i="2"/>
  <c r="K298" i="2"/>
  <c r="L298" i="2"/>
  <c r="J299" i="2"/>
  <c r="L299" i="2"/>
  <c r="J300" i="2"/>
  <c r="L300" i="2"/>
  <c r="J301" i="2"/>
  <c r="K301" i="2"/>
  <c r="L301" i="2"/>
  <c r="J302" i="2"/>
  <c r="K302" i="2"/>
  <c r="L302" i="2"/>
  <c r="J303" i="2"/>
  <c r="L303" i="2"/>
  <c r="J304" i="2"/>
  <c r="K304" i="2"/>
  <c r="L304" i="2"/>
  <c r="L292" i="2"/>
  <c r="J292" i="2"/>
  <c r="J273" i="2"/>
  <c r="L273" i="2"/>
  <c r="J274" i="2"/>
  <c r="L274" i="2"/>
  <c r="J275" i="2"/>
  <c r="L275" i="2"/>
  <c r="J276" i="2"/>
  <c r="K276" i="2"/>
  <c r="L276" i="2"/>
  <c r="J277" i="2"/>
  <c r="L277" i="2"/>
  <c r="J278" i="2"/>
  <c r="L278" i="2"/>
  <c r="J279" i="2"/>
  <c r="L279" i="2"/>
  <c r="J280" i="2"/>
  <c r="K280" i="2"/>
  <c r="L280" i="2"/>
  <c r="L272" i="2"/>
  <c r="J272" i="2"/>
  <c r="J261" i="2"/>
  <c r="L261" i="2"/>
  <c r="J262" i="2"/>
  <c r="L262" i="2"/>
  <c r="J263" i="2"/>
  <c r="L263" i="2"/>
  <c r="L260" i="2"/>
  <c r="K260" i="2"/>
  <c r="J260" i="2"/>
  <c r="J236" i="2"/>
  <c r="L236" i="2"/>
  <c r="J237" i="2"/>
  <c r="L237" i="2"/>
  <c r="J238" i="2"/>
  <c r="K238" i="2"/>
  <c r="L238" i="2"/>
  <c r="J239" i="2"/>
  <c r="K239" i="2"/>
  <c r="L239" i="2"/>
  <c r="J240" i="2"/>
  <c r="L240" i="2"/>
  <c r="J241" i="2"/>
  <c r="L241" i="2"/>
  <c r="J242" i="2"/>
  <c r="L242" i="2"/>
  <c r="J243" i="2"/>
  <c r="K243" i="2"/>
  <c r="L243" i="2"/>
  <c r="J244" i="2"/>
  <c r="L244" i="2"/>
  <c r="J245" i="2"/>
  <c r="L245" i="2"/>
  <c r="J246" i="2"/>
  <c r="K246" i="2"/>
  <c r="L246" i="2"/>
  <c r="J247" i="2"/>
  <c r="K247" i="2"/>
  <c r="L247" i="2"/>
  <c r="L235" i="2"/>
  <c r="J235" i="2"/>
  <c r="L222" i="2"/>
  <c r="J222" i="2"/>
  <c r="L223" i="2"/>
  <c r="K223" i="2"/>
  <c r="J223" i="2"/>
  <c r="K201" i="2"/>
  <c r="L201" i="2"/>
  <c r="L202" i="2"/>
  <c r="L203" i="2"/>
  <c r="K204" i="2"/>
  <c r="L204" i="2"/>
  <c r="K205" i="2"/>
  <c r="L205" i="2"/>
  <c r="L206" i="2"/>
  <c r="L207" i="2"/>
  <c r="L208" i="2"/>
  <c r="K209" i="2"/>
  <c r="L209" i="2"/>
  <c r="L210" i="2"/>
  <c r="K212" i="2"/>
  <c r="L212" i="2"/>
  <c r="L200" i="2"/>
  <c r="J200" i="2"/>
  <c r="J213" i="2" s="1"/>
  <c r="J181" i="2"/>
  <c r="L181" i="2"/>
  <c r="J182" i="2"/>
  <c r="L182" i="2"/>
  <c r="J183" i="2"/>
  <c r="L183" i="2"/>
  <c r="J184" i="2"/>
  <c r="L184" i="2"/>
  <c r="J185" i="2"/>
  <c r="L185" i="2"/>
  <c r="J186" i="2"/>
  <c r="L186" i="2"/>
  <c r="J187" i="2"/>
  <c r="K187" i="2"/>
  <c r="L187" i="2"/>
  <c r="J188" i="2"/>
  <c r="L188" i="2"/>
  <c r="J189" i="2"/>
  <c r="L189" i="2"/>
  <c r="L180" i="2"/>
  <c r="J180" i="2"/>
  <c r="J165" i="2"/>
  <c r="K165" i="2"/>
  <c r="L165" i="2"/>
  <c r="J166" i="2"/>
  <c r="L166" i="2"/>
  <c r="J167" i="2"/>
  <c r="L167" i="2"/>
  <c r="J168" i="2"/>
  <c r="K168" i="2"/>
  <c r="L168" i="2"/>
  <c r="J169" i="2"/>
  <c r="K169" i="2"/>
  <c r="L169" i="2"/>
  <c r="L164" i="2"/>
  <c r="J164" i="2"/>
  <c r="J155" i="2"/>
  <c r="L155" i="2"/>
  <c r="L154" i="2"/>
  <c r="J154" i="2"/>
  <c r="J156" i="2" s="1"/>
  <c r="J143" i="2"/>
  <c r="K143" i="2"/>
  <c r="L143" i="2"/>
  <c r="J144" i="2"/>
  <c r="L144" i="2"/>
  <c r="L142" i="2"/>
  <c r="J142" i="2"/>
  <c r="J131" i="2"/>
  <c r="K131" i="2"/>
  <c r="L131" i="2"/>
  <c r="J132" i="2"/>
  <c r="K132" i="2"/>
  <c r="L132" i="2"/>
  <c r="J133" i="2"/>
  <c r="L133" i="2"/>
  <c r="L130" i="2"/>
  <c r="J130" i="2"/>
  <c r="J116" i="2"/>
  <c r="L116" i="2"/>
  <c r="J117" i="2"/>
  <c r="L117" i="2"/>
  <c r="J118" i="2"/>
  <c r="L118" i="2"/>
  <c r="J119" i="2"/>
  <c r="L119" i="2"/>
  <c r="J120" i="2"/>
  <c r="K120" i="2"/>
  <c r="L120" i="2"/>
  <c r="J121" i="2"/>
  <c r="L121" i="2"/>
  <c r="L115" i="2"/>
  <c r="J115" i="2"/>
  <c r="J122" i="2" s="1"/>
  <c r="J100" i="2"/>
  <c r="K100" i="2"/>
  <c r="L100" i="2"/>
  <c r="J101" i="2"/>
  <c r="K101" i="2"/>
  <c r="L101" i="2"/>
  <c r="J102" i="2"/>
  <c r="K102" i="2"/>
  <c r="L102" i="2"/>
  <c r="J103" i="2"/>
  <c r="L103" i="2"/>
  <c r="J104" i="2"/>
  <c r="L104" i="2"/>
  <c r="J105" i="2"/>
  <c r="L105" i="2"/>
  <c r="L99" i="2"/>
  <c r="J99" i="2"/>
  <c r="J106" i="2" s="1"/>
  <c r="J73" i="2"/>
  <c r="L73" i="2"/>
  <c r="J74" i="2"/>
  <c r="L74" i="2"/>
  <c r="J75" i="2"/>
  <c r="K75" i="2"/>
  <c r="L75" i="2"/>
  <c r="J76" i="2"/>
  <c r="L76" i="2"/>
  <c r="J77" i="2"/>
  <c r="L77" i="2"/>
  <c r="J78" i="2"/>
  <c r="L78" i="2"/>
  <c r="J79" i="2"/>
  <c r="L79" i="2"/>
  <c r="J80" i="2"/>
  <c r="L80" i="2"/>
  <c r="J81" i="2"/>
  <c r="L81" i="2"/>
  <c r="J82" i="2"/>
  <c r="L82" i="2"/>
  <c r="J83" i="2"/>
  <c r="K83" i="2"/>
  <c r="L83" i="2"/>
  <c r="J84" i="2"/>
  <c r="L84" i="2"/>
  <c r="J85" i="2"/>
  <c r="L85" i="2"/>
  <c r="L72" i="2"/>
  <c r="J72" i="2"/>
  <c r="J86" i="2" s="1"/>
  <c r="J34" i="2"/>
  <c r="K34" i="2"/>
  <c r="L34" i="2"/>
  <c r="J35" i="2"/>
  <c r="K35" i="2"/>
  <c r="L35" i="2"/>
  <c r="J36" i="2"/>
  <c r="L36" i="2"/>
  <c r="J37" i="2"/>
  <c r="L37" i="2"/>
  <c r="J38" i="2"/>
  <c r="L38" i="2"/>
  <c r="J39" i="2"/>
  <c r="K39" i="2"/>
  <c r="L39" i="2"/>
  <c r="J40" i="2"/>
  <c r="L40" i="2"/>
  <c r="J41" i="2"/>
  <c r="L41" i="2"/>
  <c r="J42" i="2"/>
  <c r="K42" i="2"/>
  <c r="L42" i="2"/>
  <c r="J43" i="2"/>
  <c r="K43" i="2"/>
  <c r="L43" i="2"/>
  <c r="J44" i="2"/>
  <c r="L44" i="2"/>
  <c r="J45" i="2"/>
  <c r="L45" i="2"/>
  <c r="J46" i="2"/>
  <c r="L46" i="2"/>
  <c r="J47" i="2"/>
  <c r="K47" i="2"/>
  <c r="L47" i="2"/>
  <c r="J48" i="2"/>
  <c r="L48" i="2"/>
  <c r="J49" i="2"/>
  <c r="L49" i="2"/>
  <c r="J50" i="2"/>
  <c r="K50" i="2"/>
  <c r="L50" i="2"/>
  <c r="J51" i="2"/>
  <c r="K51" i="2"/>
  <c r="L51" i="2"/>
  <c r="J52" i="2"/>
  <c r="L52" i="2"/>
  <c r="J53" i="2"/>
  <c r="L53" i="2"/>
  <c r="J54" i="2"/>
  <c r="L54" i="2"/>
  <c r="J55" i="2"/>
  <c r="K55" i="2"/>
  <c r="L55" i="2"/>
  <c r="J56" i="2"/>
  <c r="L56" i="2"/>
  <c r="J57" i="2"/>
  <c r="L57" i="2"/>
  <c r="J58" i="2"/>
  <c r="L58" i="2"/>
  <c r="L33" i="2"/>
  <c r="K33" i="2"/>
  <c r="J33" i="2"/>
  <c r="J59" i="2" s="1"/>
  <c r="G241" i="2"/>
  <c r="E241" i="2"/>
  <c r="E122" i="19"/>
  <c r="G235" i="2"/>
  <c r="E235" i="2"/>
  <c r="E332" i="2"/>
  <c r="G332" i="2"/>
  <c r="E333" i="2"/>
  <c r="F333" i="2"/>
  <c r="G333" i="2"/>
  <c r="E334" i="2"/>
  <c r="F334" i="2"/>
  <c r="G334" i="2"/>
  <c r="G331" i="2"/>
  <c r="F331" i="2"/>
  <c r="E331" i="2"/>
  <c r="E314" i="2"/>
  <c r="F314" i="2"/>
  <c r="G314" i="2"/>
  <c r="E315" i="2"/>
  <c r="F315" i="2"/>
  <c r="G315" i="2"/>
  <c r="E316" i="2"/>
  <c r="G316" i="2"/>
  <c r="E317" i="2"/>
  <c r="F317" i="2"/>
  <c r="G317" i="2"/>
  <c r="E318" i="2"/>
  <c r="G318" i="2"/>
  <c r="E319" i="2"/>
  <c r="G319" i="2"/>
  <c r="E320" i="2"/>
  <c r="G320" i="2"/>
  <c r="G313" i="2"/>
  <c r="F313" i="2"/>
  <c r="E313" i="2"/>
  <c r="E293" i="2"/>
  <c r="G293" i="2"/>
  <c r="E294" i="2"/>
  <c r="G294" i="2"/>
  <c r="E295" i="2"/>
  <c r="G295" i="2"/>
  <c r="E296" i="2"/>
  <c r="F296" i="2"/>
  <c r="G296" i="2"/>
  <c r="E297" i="2"/>
  <c r="G297" i="2"/>
  <c r="E298" i="2"/>
  <c r="G298" i="2"/>
  <c r="E299" i="2"/>
  <c r="G299" i="2"/>
  <c r="G292" i="2"/>
  <c r="F292" i="2"/>
  <c r="E292" i="2"/>
  <c r="E273" i="2"/>
  <c r="F273" i="2"/>
  <c r="G273" i="2"/>
  <c r="E274" i="2"/>
  <c r="G274" i="2"/>
  <c r="E275" i="2"/>
  <c r="G275" i="2"/>
  <c r="E276" i="2"/>
  <c r="F276" i="2"/>
  <c r="G276" i="2"/>
  <c r="E277" i="2"/>
  <c r="G277" i="2"/>
  <c r="E278" i="2"/>
  <c r="G278" i="2"/>
  <c r="E279" i="2"/>
  <c r="G279" i="2"/>
  <c r="E280" i="2"/>
  <c r="F280" i="2"/>
  <c r="G280" i="2"/>
  <c r="G272" i="2"/>
  <c r="E272" i="2"/>
  <c r="E237" i="2"/>
  <c r="G237" i="2"/>
  <c r="E238" i="2"/>
  <c r="G238" i="2"/>
  <c r="E239" i="2"/>
  <c r="F239" i="2"/>
  <c r="G239" i="2"/>
  <c r="E240" i="2"/>
  <c r="F240" i="2"/>
  <c r="G240" i="2"/>
  <c r="E242" i="2"/>
  <c r="G242" i="2"/>
  <c r="E243" i="2"/>
  <c r="G243" i="2"/>
  <c r="E244" i="2"/>
  <c r="F244" i="2"/>
  <c r="G244" i="2"/>
  <c r="E245" i="2"/>
  <c r="F245" i="2"/>
  <c r="G245" i="2"/>
  <c r="G236" i="2"/>
  <c r="F236" i="2"/>
  <c r="E236" i="2"/>
  <c r="E223" i="2"/>
  <c r="F223" i="2"/>
  <c r="G223" i="2"/>
  <c r="E224" i="2"/>
  <c r="G224" i="2"/>
  <c r="E225" i="2"/>
  <c r="F225" i="2"/>
  <c r="G225" i="2"/>
  <c r="G222" i="2"/>
  <c r="E222" i="2"/>
  <c r="E201" i="2"/>
  <c r="G201" i="2"/>
  <c r="E202" i="2"/>
  <c r="F202" i="2"/>
  <c r="G202" i="2"/>
  <c r="E203" i="2"/>
  <c r="G203" i="2"/>
  <c r="E204" i="2"/>
  <c r="F204" i="2"/>
  <c r="G204" i="2"/>
  <c r="E205" i="2"/>
  <c r="G205" i="2"/>
  <c r="E206" i="2"/>
  <c r="F206" i="2"/>
  <c r="G206" i="2"/>
  <c r="E207" i="2"/>
  <c r="F207" i="2"/>
  <c r="G207" i="2"/>
  <c r="G200" i="2"/>
  <c r="F200" i="2"/>
  <c r="E200" i="2"/>
  <c r="E181" i="2"/>
  <c r="G181" i="2"/>
  <c r="E182" i="2"/>
  <c r="G182" i="2"/>
  <c r="E183" i="2"/>
  <c r="F183" i="2"/>
  <c r="G183" i="2"/>
  <c r="E184" i="2"/>
  <c r="G184" i="2"/>
  <c r="E185" i="2"/>
  <c r="G185" i="2"/>
  <c r="E186" i="2"/>
  <c r="G186" i="2"/>
  <c r="E187" i="2"/>
  <c r="F187" i="2"/>
  <c r="G187" i="2"/>
  <c r="E188" i="2"/>
  <c r="F188" i="2"/>
  <c r="G188" i="2"/>
  <c r="E189" i="2"/>
  <c r="G189" i="2"/>
  <c r="G180" i="2"/>
  <c r="E180" i="2"/>
  <c r="E165" i="2"/>
  <c r="F165" i="2"/>
  <c r="G165" i="2"/>
  <c r="E166" i="2"/>
  <c r="G166" i="2"/>
  <c r="E167" i="2"/>
  <c r="F167" i="2"/>
  <c r="G167" i="2"/>
  <c r="G164" i="2"/>
  <c r="F164" i="2"/>
  <c r="E164" i="2"/>
  <c r="E155" i="2"/>
  <c r="F155" i="2"/>
  <c r="G155" i="2"/>
  <c r="G154" i="2"/>
  <c r="E154" i="2"/>
  <c r="E143" i="2"/>
  <c r="G143" i="2"/>
  <c r="E144" i="2"/>
  <c r="F144" i="2"/>
  <c r="G144" i="2"/>
  <c r="G142" i="2"/>
  <c r="F142" i="2"/>
  <c r="E142" i="2"/>
  <c r="E131" i="2"/>
  <c r="G131" i="2"/>
  <c r="E132" i="2"/>
  <c r="G132" i="2"/>
  <c r="E133" i="2"/>
  <c r="F133" i="2"/>
  <c r="G133" i="2"/>
  <c r="G130" i="2"/>
  <c r="F130" i="2"/>
  <c r="E130" i="2"/>
  <c r="E116" i="2"/>
  <c r="G116" i="2"/>
  <c r="E117" i="2"/>
  <c r="G117" i="2"/>
  <c r="E118" i="2"/>
  <c r="G118" i="2"/>
  <c r="E119" i="2"/>
  <c r="G119" i="2"/>
  <c r="E120" i="2"/>
  <c r="G120" i="2"/>
  <c r="E121" i="2"/>
  <c r="G121" i="2"/>
  <c r="G115" i="2"/>
  <c r="F115" i="2"/>
  <c r="E115" i="2"/>
  <c r="E100" i="2"/>
  <c r="F100" i="2"/>
  <c r="G100" i="2"/>
  <c r="E101" i="2"/>
  <c r="G101" i="2"/>
  <c r="E102" i="2"/>
  <c r="G102" i="2"/>
  <c r="E103" i="2"/>
  <c r="G103" i="2"/>
  <c r="E104" i="2"/>
  <c r="F104" i="2"/>
  <c r="G104" i="2"/>
  <c r="E105" i="2"/>
  <c r="G105" i="2"/>
  <c r="G99" i="2"/>
  <c r="E99" i="2"/>
  <c r="E73" i="2"/>
  <c r="G73" i="2"/>
  <c r="E74" i="2"/>
  <c r="F74" i="2"/>
  <c r="G74" i="2"/>
  <c r="E75" i="2"/>
  <c r="G75" i="2"/>
  <c r="E76" i="2"/>
  <c r="G76" i="2"/>
  <c r="E77" i="2"/>
  <c r="G77" i="2"/>
  <c r="E78" i="2"/>
  <c r="F78" i="2"/>
  <c r="G78" i="2"/>
  <c r="E79" i="2"/>
  <c r="G79" i="2"/>
  <c r="E80" i="2"/>
  <c r="G80" i="2"/>
  <c r="E81" i="2"/>
  <c r="G81" i="2"/>
  <c r="E82" i="2"/>
  <c r="F82" i="2"/>
  <c r="G82" i="2"/>
  <c r="E83" i="2"/>
  <c r="G83" i="2"/>
  <c r="E84" i="2"/>
  <c r="G84" i="2"/>
  <c r="E85" i="2"/>
  <c r="F85" i="2"/>
  <c r="G85" i="2"/>
  <c r="G72" i="2"/>
  <c r="E72" i="2"/>
  <c r="E34" i="2"/>
  <c r="G34" i="2"/>
  <c r="E35" i="2"/>
  <c r="G35" i="2"/>
  <c r="E36" i="2"/>
  <c r="F36" i="2"/>
  <c r="G36" i="2"/>
  <c r="E37" i="2"/>
  <c r="F37" i="2"/>
  <c r="G37" i="2"/>
  <c r="E38" i="2"/>
  <c r="G38" i="2"/>
  <c r="E39" i="2"/>
  <c r="F39" i="2"/>
  <c r="G39" i="2"/>
  <c r="E40" i="2"/>
  <c r="F40" i="2"/>
  <c r="G40" i="2"/>
  <c r="E41" i="2"/>
  <c r="F41" i="2"/>
  <c r="G41" i="2"/>
  <c r="E42" i="2"/>
  <c r="G42" i="2"/>
  <c r="E43" i="2"/>
  <c r="G43" i="2"/>
  <c r="E44" i="2"/>
  <c r="F44" i="2"/>
  <c r="G44" i="2"/>
  <c r="E45" i="2"/>
  <c r="F45" i="2"/>
  <c r="G45" i="2"/>
  <c r="E46" i="2"/>
  <c r="G46" i="2"/>
  <c r="E47" i="2"/>
  <c r="G47" i="2"/>
  <c r="E48" i="2"/>
  <c r="F48" i="2"/>
  <c r="G48" i="2"/>
  <c r="E49" i="2"/>
  <c r="F49" i="2"/>
  <c r="G49" i="2"/>
  <c r="E50" i="2"/>
  <c r="G50" i="2"/>
  <c r="E51" i="2"/>
  <c r="F51" i="2"/>
  <c r="G51" i="2"/>
  <c r="E52" i="2"/>
  <c r="G52" i="2"/>
  <c r="E53" i="2"/>
  <c r="F53" i="2"/>
  <c r="G53" i="2"/>
  <c r="G33" i="2"/>
  <c r="F33" i="2"/>
  <c r="E33" i="2"/>
  <c r="L15" i="2"/>
  <c r="L16" i="2"/>
  <c r="L17" i="2"/>
  <c r="L18" i="2"/>
  <c r="L19" i="2"/>
  <c r="L20" i="2"/>
  <c r="L21" i="2"/>
  <c r="L22" i="2"/>
  <c r="L14" i="2"/>
  <c r="K17" i="2"/>
  <c r="K20" i="2"/>
  <c r="K21" i="2"/>
  <c r="J15" i="2"/>
  <c r="J16" i="2"/>
  <c r="J17" i="2"/>
  <c r="J18" i="2"/>
  <c r="J19" i="2"/>
  <c r="J20" i="2"/>
  <c r="J21" i="2"/>
  <c r="J22" i="2"/>
  <c r="J14" i="2"/>
  <c r="G15" i="2"/>
  <c r="G16" i="2"/>
  <c r="G17" i="2"/>
  <c r="G18" i="2"/>
  <c r="G19" i="2"/>
  <c r="G20" i="2"/>
  <c r="G21" i="2"/>
  <c r="G22" i="2"/>
  <c r="G14" i="2"/>
  <c r="F18" i="2"/>
  <c r="F19" i="2"/>
  <c r="F20" i="2"/>
  <c r="F22" i="2"/>
  <c r="F14" i="2"/>
  <c r="E15" i="2"/>
  <c r="E16" i="2"/>
  <c r="E17" i="2"/>
  <c r="E18" i="2"/>
  <c r="E19" i="2"/>
  <c r="E20" i="2"/>
  <c r="E21" i="2"/>
  <c r="E22" i="2"/>
  <c r="E14" i="2"/>
  <c r="J153" i="19"/>
  <c r="L154" i="17"/>
  <c r="I10" i="19"/>
  <c r="I11" i="19"/>
  <c r="I12" i="19"/>
  <c r="K235" i="2" s="1"/>
  <c r="I13" i="19"/>
  <c r="K272" i="2" s="1"/>
  <c r="I14" i="19"/>
  <c r="K130" i="2" s="1"/>
  <c r="I15" i="19"/>
  <c r="I16" i="19"/>
  <c r="K164" i="2" s="1"/>
  <c r="I17" i="19"/>
  <c r="K116" i="2" s="1"/>
  <c r="I18" i="19"/>
  <c r="K154" i="2" s="1"/>
  <c r="I19" i="19"/>
  <c r="I20" i="19"/>
  <c r="K317" i="2" s="1"/>
  <c r="I21" i="19"/>
  <c r="K236" i="2" s="1"/>
  <c r="I22" i="19"/>
  <c r="K273" i="2" s="1"/>
  <c r="I23" i="19"/>
  <c r="K184" i="2" s="1"/>
  <c r="I24" i="19"/>
  <c r="I25" i="19"/>
  <c r="K237" i="2" s="1"/>
  <c r="I26" i="19"/>
  <c r="K180" i="2" s="1"/>
  <c r="I27" i="19"/>
  <c r="I28" i="19"/>
  <c r="K313" i="2" s="1"/>
  <c r="I29" i="19"/>
  <c r="K274" i="2" s="1"/>
  <c r="I30" i="19"/>
  <c r="K14" i="2" s="1"/>
  <c r="I31" i="19"/>
  <c r="K275" i="2" s="1"/>
  <c r="I32" i="19"/>
  <c r="K200" i="2" s="1"/>
  <c r="I33" i="19"/>
  <c r="K240" i="2" s="1"/>
  <c r="I34" i="19"/>
  <c r="K292" i="2" s="1"/>
  <c r="I35" i="19"/>
  <c r="K72" i="2" s="1"/>
  <c r="K86" i="2" s="1"/>
  <c r="I36" i="19"/>
  <c r="I37" i="19"/>
  <c r="K73" i="2" s="1"/>
  <c r="I38" i="19"/>
  <c r="I39" i="19"/>
  <c r="K37" i="2" s="1"/>
  <c r="I40" i="19"/>
  <c r="I41" i="19"/>
  <c r="K99" i="2" s="1"/>
  <c r="I42" i="19"/>
  <c r="K294" i="2" s="1"/>
  <c r="I43" i="19"/>
  <c r="K295" i="2" s="1"/>
  <c r="I44" i="19"/>
  <c r="I45" i="19"/>
  <c r="K296" i="2" s="1"/>
  <c r="I46" i="19"/>
  <c r="K297" i="2" s="1"/>
  <c r="I47" i="19"/>
  <c r="I48" i="19"/>
  <c r="I49" i="19"/>
  <c r="K203" i="2" s="1"/>
  <c r="I50" i="19"/>
  <c r="K38" i="2" s="1"/>
  <c r="I51" i="19"/>
  <c r="K41" i="2" s="1"/>
  <c r="I52" i="19"/>
  <c r="K241" i="2" s="1"/>
  <c r="I53" i="19"/>
  <c r="K242" i="2" s="1"/>
  <c r="I54" i="19"/>
  <c r="K166" i="2" s="1"/>
  <c r="I55" i="19"/>
  <c r="I56" i="19"/>
  <c r="K261" i="2" s="1"/>
  <c r="I57" i="19"/>
  <c r="K144" i="2" s="1"/>
  <c r="I58" i="19"/>
  <c r="K332" i="2" s="1"/>
  <c r="I59" i="19"/>
  <c r="K333" i="2" s="1"/>
  <c r="I60" i="19"/>
  <c r="I61" i="19"/>
  <c r="I62" i="19"/>
  <c r="K277" i="2" s="1"/>
  <c r="I63" i="19"/>
  <c r="K299" i="2" s="1"/>
  <c r="I64" i="19"/>
  <c r="K300" i="2" s="1"/>
  <c r="I65" i="19"/>
  <c r="K15" i="2" s="1"/>
  <c r="I66" i="19"/>
  <c r="K167" i="2" s="1"/>
  <c r="I67" i="19"/>
  <c r="K155" i="2" s="1"/>
  <c r="I68" i="19"/>
  <c r="K181" i="2" s="1"/>
  <c r="I69" i="19"/>
  <c r="K117" i="2" s="1"/>
  <c r="I70" i="19"/>
  <c r="K118" i="2" s="1"/>
  <c r="I71" i="19"/>
  <c r="K44" i="2" s="1"/>
  <c r="I72" i="19"/>
  <c r="K74" i="2" s="1"/>
  <c r="I73" i="19"/>
  <c r="K335" i="2" s="1"/>
  <c r="I74" i="19"/>
  <c r="K16" i="2" s="1"/>
  <c r="I75" i="19"/>
  <c r="I76" i="19"/>
  <c r="K103" i="2" s="1"/>
  <c r="I77" i="19"/>
  <c r="K119" i="2" s="1"/>
  <c r="I78" i="19"/>
  <c r="K45" i="2" s="1"/>
  <c r="I79" i="19"/>
  <c r="I80" i="19"/>
  <c r="I81" i="19"/>
  <c r="K76" i="2" s="1"/>
  <c r="I82" i="19"/>
  <c r="K46" i="2" s="1"/>
  <c r="I83" i="19"/>
  <c r="K206" i="2" s="1"/>
  <c r="I84" i="19"/>
  <c r="I85" i="19"/>
  <c r="K188" i="2" s="1"/>
  <c r="I86" i="19"/>
  <c r="K77" i="2" s="1"/>
  <c r="I87" i="19"/>
  <c r="K40" i="2" s="1"/>
  <c r="I88" i="19"/>
  <c r="K262" i="2" s="1"/>
  <c r="I89" i="19"/>
  <c r="K207" i="2" s="1"/>
  <c r="I90" i="19"/>
  <c r="K263" i="2" s="1"/>
  <c r="I91" i="19"/>
  <c r="I92" i="19"/>
  <c r="K334" i="2" s="1"/>
  <c r="I93" i="19"/>
  <c r="K78" i="2" s="1"/>
  <c r="I94" i="19"/>
  <c r="K79" i="2" s="1"/>
  <c r="I95" i="19"/>
  <c r="K81" i="2" s="1"/>
  <c r="I96" i="19"/>
  <c r="K222" i="2" s="1"/>
  <c r="I97" i="19"/>
  <c r="K185" i="2" s="1"/>
  <c r="I98" i="19"/>
  <c r="K189" i="2" s="1"/>
  <c r="I99" i="19"/>
  <c r="K48" i="2" s="1"/>
  <c r="I100" i="19"/>
  <c r="I101" i="19"/>
  <c r="K320" i="2" s="1"/>
  <c r="I102" i="19"/>
  <c r="K244" i="2" s="1"/>
  <c r="I103" i="19"/>
  <c r="K49" i="2" s="1"/>
  <c r="I104" i="19"/>
  <c r="I105" i="19"/>
  <c r="K182" i="2" s="1"/>
  <c r="I106" i="19"/>
  <c r="K316" i="2" s="1"/>
  <c r="I107" i="19"/>
  <c r="K133" i="2" s="1"/>
  <c r="I108" i="19"/>
  <c r="I109" i="19"/>
  <c r="K278" i="2" s="1"/>
  <c r="I110" i="19"/>
  <c r="K18" i="2" s="1"/>
  <c r="I111" i="19"/>
  <c r="I112" i="19"/>
  <c r="I113" i="19"/>
  <c r="I114" i="19"/>
  <c r="K121" i="2" s="1"/>
  <c r="I115" i="19"/>
  <c r="K52" i="2" s="1"/>
  <c r="I116" i="19"/>
  <c r="I117" i="19"/>
  <c r="K53" i="2" s="1"/>
  <c r="I118" i="19"/>
  <c r="K202" i="2" s="1"/>
  <c r="I120" i="19"/>
  <c r="I121" i="19"/>
  <c r="K245" i="2" s="1"/>
  <c r="I122" i="19"/>
  <c r="K36" i="2" s="1"/>
  <c r="I123" i="19"/>
  <c r="K208" i="2" s="1"/>
  <c r="I124" i="19"/>
  <c r="I125" i="19"/>
  <c r="I126" i="19"/>
  <c r="K54" i="2" s="1"/>
  <c r="I127" i="19"/>
  <c r="K80" i="2" s="1"/>
  <c r="I128" i="19"/>
  <c r="I130" i="19"/>
  <c r="K19" i="2" s="1"/>
  <c r="I131" i="19"/>
  <c r="K82" i="2" s="1"/>
  <c r="I132" i="19"/>
  <c r="K186" i="2" s="1"/>
  <c r="I133" i="19"/>
  <c r="K104" i="2" s="1"/>
  <c r="I134" i="19"/>
  <c r="K337" i="2" s="1"/>
  <c r="I135" i="19"/>
  <c r="K56" i="2" s="1"/>
  <c r="I136" i="19"/>
  <c r="K57" i="2" s="1"/>
  <c r="I137" i="19"/>
  <c r="I138" i="19"/>
  <c r="I139" i="19"/>
  <c r="K210" i="2" s="1"/>
  <c r="I140" i="19"/>
  <c r="K22" i="2" s="1"/>
  <c r="I141" i="19"/>
  <c r="I142" i="19"/>
  <c r="K303" i="2" s="1"/>
  <c r="I143" i="19"/>
  <c r="K84" i="2" s="1"/>
  <c r="I144" i="19"/>
  <c r="K85" i="2" s="1"/>
  <c r="I145" i="19"/>
  <c r="K115" i="2" s="1"/>
  <c r="I146" i="19"/>
  <c r="I147" i="19"/>
  <c r="K58" i="2" s="1"/>
  <c r="I148" i="19"/>
  <c r="K279" i="2" s="1"/>
  <c r="I149" i="19"/>
  <c r="I150" i="19"/>
  <c r="I151" i="19"/>
  <c r="K183" i="2" s="1"/>
  <c r="I152" i="19"/>
  <c r="K105" i="2" s="1"/>
  <c r="I119" i="19"/>
  <c r="D11" i="19"/>
  <c r="D12" i="19"/>
  <c r="F235" i="2" s="1"/>
  <c r="D13" i="19"/>
  <c r="F272" i="2" s="1"/>
  <c r="D14" i="19"/>
  <c r="D15" i="19"/>
  <c r="F116" i="2" s="1"/>
  <c r="D16" i="19"/>
  <c r="F154" i="2" s="1"/>
  <c r="D17" i="19"/>
  <c r="F34" i="2" s="1"/>
  <c r="D18" i="19"/>
  <c r="D19" i="19"/>
  <c r="D20" i="19"/>
  <c r="F180" i="2" s="1"/>
  <c r="D21" i="19"/>
  <c r="F237" i="2" s="1"/>
  <c r="D22" i="19"/>
  <c r="D23" i="19"/>
  <c r="F274" i="2" s="1"/>
  <c r="D24" i="19"/>
  <c r="D25" i="19"/>
  <c r="F275" i="2" s="1"/>
  <c r="D26" i="19"/>
  <c r="F238" i="2" s="1"/>
  <c r="D27" i="19"/>
  <c r="D28" i="19"/>
  <c r="F72" i="2" s="1"/>
  <c r="D29" i="19"/>
  <c r="F73" i="2" s="1"/>
  <c r="D30" i="19"/>
  <c r="D31" i="19"/>
  <c r="F35" i="2" s="1"/>
  <c r="D32" i="19"/>
  <c r="F99" i="2" s="1"/>
  <c r="D33" i="19"/>
  <c r="F293" i="2" s="1"/>
  <c r="D34" i="19"/>
  <c r="F294" i="2" s="1"/>
  <c r="D35" i="19"/>
  <c r="F101" i="2" s="1"/>
  <c r="D36" i="19"/>
  <c r="F295" i="2" s="1"/>
  <c r="D37" i="19"/>
  <c r="F224" i="2" s="1"/>
  <c r="D38" i="19"/>
  <c r="F143" i="2" s="1"/>
  <c r="D39" i="19"/>
  <c r="F131" i="2" s="1"/>
  <c r="D40" i="19"/>
  <c r="D41" i="19"/>
  <c r="F38" i="2" s="1"/>
  <c r="D42" i="19"/>
  <c r="D43" i="19"/>
  <c r="D44" i="19"/>
  <c r="D45" i="19"/>
  <c r="D46" i="19"/>
  <c r="D47" i="19"/>
  <c r="D48" i="19"/>
  <c r="F297" i="2" s="1"/>
  <c r="D49" i="19"/>
  <c r="F15" i="2" s="1"/>
  <c r="D50" i="19"/>
  <c r="D51" i="19"/>
  <c r="F181" i="2" s="1"/>
  <c r="D52" i="19"/>
  <c r="F117" i="2" s="1"/>
  <c r="D53" i="19"/>
  <c r="F118" i="2" s="1"/>
  <c r="D54" i="19"/>
  <c r="D55" i="19"/>
  <c r="F75" i="2" s="1"/>
  <c r="D56" i="19"/>
  <c r="F332" i="2" s="1"/>
  <c r="D57" i="19"/>
  <c r="F16" i="2" s="1"/>
  <c r="D58" i="19"/>
  <c r="F102" i="2" s="1"/>
  <c r="D59" i="19"/>
  <c r="F201" i="2" s="1"/>
  <c r="D60" i="19"/>
  <c r="F103" i="2" s="1"/>
  <c r="D61" i="19"/>
  <c r="F119" i="2" s="1"/>
  <c r="D62" i="19"/>
  <c r="F42" i="2" s="1"/>
  <c r="D63" i="19"/>
  <c r="F76" i="2" s="1"/>
  <c r="D64" i="19"/>
  <c r="F241" i="2" s="1"/>
  <c r="D65" i="19"/>
  <c r="F77" i="2" s="1"/>
  <c r="D66" i="19"/>
  <c r="F43" i="2" s="1"/>
  <c r="D67" i="19"/>
  <c r="D68" i="19"/>
  <c r="F17" i="2" s="1"/>
  <c r="D69" i="19"/>
  <c r="F189" i="2" s="1"/>
  <c r="D70" i="19"/>
  <c r="D71" i="19"/>
  <c r="D72" i="19"/>
  <c r="F203" i="2" s="1"/>
  <c r="D73" i="19"/>
  <c r="F316" i="2" s="1"/>
  <c r="D74" i="19"/>
  <c r="F79" i="2" s="1"/>
  <c r="D75" i="19"/>
  <c r="F80" i="2" s="1"/>
  <c r="D76" i="19"/>
  <c r="F222" i="2" s="1"/>
  <c r="D77" i="19"/>
  <c r="F185" i="2" s="1"/>
  <c r="D78" i="19"/>
  <c r="D79" i="19"/>
  <c r="D80" i="19"/>
  <c r="F132" i="2" s="1"/>
  <c r="D81" i="19"/>
  <c r="F318" i="2" s="1"/>
  <c r="D82" i="19"/>
  <c r="F242" i="2" s="1"/>
  <c r="D83" i="19"/>
  <c r="D84" i="19"/>
  <c r="F120" i="2" s="1"/>
  <c r="D85" i="19"/>
  <c r="F182" i="2" s="1"/>
  <c r="D86" i="19"/>
  <c r="F319" i="2" s="1"/>
  <c r="D87" i="19"/>
  <c r="D88" i="19"/>
  <c r="F277" i="2" s="1"/>
  <c r="D89" i="19"/>
  <c r="F278" i="2" s="1"/>
  <c r="D90" i="19"/>
  <c r="D91" i="19"/>
  <c r="F46" i="2" s="1"/>
  <c r="D92" i="19"/>
  <c r="F47" i="2" s="1"/>
  <c r="D93" i="19"/>
  <c r="F298" i="2" s="1"/>
  <c r="D94" i="19"/>
  <c r="F121" i="2" s="1"/>
  <c r="D95" i="19"/>
  <c r="F166" i="2" s="1"/>
  <c r="D96" i="19"/>
  <c r="D97" i="19"/>
  <c r="F243" i="2" s="1"/>
  <c r="D98" i="19"/>
  <c r="D99" i="19"/>
  <c r="D100" i="19"/>
  <c r="F81" i="2" s="1"/>
  <c r="D101" i="19"/>
  <c r="F205" i="2" s="1"/>
  <c r="D102" i="19"/>
  <c r="D103" i="19"/>
  <c r="D104" i="19"/>
  <c r="D105" i="19"/>
  <c r="F186" i="2" s="1"/>
  <c r="D106" i="19"/>
  <c r="D107" i="19"/>
  <c r="F50" i="2" s="1"/>
  <c r="D108" i="19"/>
  <c r="F83" i="2" s="1"/>
  <c r="D109" i="19"/>
  <c r="F21" i="2" s="1"/>
  <c r="D110" i="19"/>
  <c r="D111" i="19"/>
  <c r="D112" i="19"/>
  <c r="F299" i="2" s="1"/>
  <c r="D113" i="19"/>
  <c r="F84" i="2" s="1"/>
  <c r="D114" i="19"/>
  <c r="D115" i="19"/>
  <c r="D116" i="19"/>
  <c r="F52" i="2" s="1"/>
  <c r="D117" i="19"/>
  <c r="F279" i="2" s="1"/>
  <c r="D118" i="19"/>
  <c r="F320" i="2" s="1"/>
  <c r="D119" i="19"/>
  <c r="D120" i="19"/>
  <c r="F184" i="2" s="1"/>
  <c r="D121" i="19"/>
  <c r="F105" i="2" s="1"/>
  <c r="D10" i="19"/>
  <c r="C122" i="19"/>
  <c r="J154" i="17"/>
  <c r="K154" i="17"/>
  <c r="I154" i="17"/>
  <c r="C122" i="17"/>
  <c r="D122" i="17"/>
  <c r="E122" i="17"/>
  <c r="F122" i="17"/>
  <c r="J145" i="2" l="1"/>
  <c r="J170" i="2"/>
  <c r="J264" i="2"/>
  <c r="J23" i="2"/>
  <c r="J134" i="2"/>
  <c r="J190" i="2"/>
  <c r="J248" i="2"/>
  <c r="J281" i="2"/>
  <c r="J305" i="2"/>
  <c r="E246" i="2"/>
  <c r="F134" i="2"/>
  <c r="F246" i="2"/>
  <c r="F190" i="2"/>
  <c r="F23" i="2"/>
  <c r="F226" i="2"/>
  <c r="F156" i="2"/>
  <c r="F281" i="2"/>
  <c r="K142" i="2"/>
  <c r="I153" i="19"/>
  <c r="F106" i="2"/>
  <c r="D122" i="19"/>
  <c r="F86" i="2"/>
  <c r="F145" i="2"/>
  <c r="F300" i="2"/>
  <c r="F122" i="2"/>
  <c r="F168" i="2"/>
  <c r="F321" i="2"/>
  <c r="F335" i="2"/>
  <c r="G246" i="2"/>
  <c r="F54" i="2"/>
  <c r="F208" i="2"/>
  <c r="K338" i="2"/>
  <c r="E23" i="2"/>
  <c r="G54" i="2"/>
  <c r="E122" i="2"/>
  <c r="E168" i="2"/>
  <c r="E190" i="2"/>
  <c r="E300" i="2"/>
  <c r="E335" i="2"/>
  <c r="E156" i="2"/>
  <c r="G335" i="2"/>
  <c r="E226" i="2"/>
  <c r="E86" i="2"/>
  <c r="E134" i="2"/>
  <c r="E145" i="2"/>
  <c r="E281" i="2"/>
  <c r="E208" i="2"/>
  <c r="G300" i="2"/>
  <c r="G23" i="2"/>
  <c r="E54" i="2"/>
  <c r="E106" i="2"/>
  <c r="E321" i="2"/>
  <c r="K321" i="2" l="1"/>
  <c r="K213" i="2"/>
  <c r="H20" i="4" s="1"/>
  <c r="G20" i="4"/>
  <c r="L213" i="2"/>
  <c r="I20" i="4" s="1"/>
  <c r="K23" i="2"/>
  <c r="H10" i="4" s="1"/>
  <c r="G10" i="4"/>
  <c r="K106" i="2"/>
  <c r="H13" i="4" s="1"/>
  <c r="G11" i="4"/>
  <c r="K190" i="2"/>
  <c r="H19" i="4" s="1"/>
  <c r="G12" i="4"/>
  <c r="K305" i="2"/>
  <c r="H25" i="4" s="1"/>
  <c r="K59" i="2"/>
  <c r="H11" i="4" s="1"/>
  <c r="L248" i="2"/>
  <c r="I22" i="4" s="1"/>
  <c r="L170" i="2"/>
  <c r="I18" i="4" s="1"/>
  <c r="L106" i="2"/>
  <c r="I13" i="4" s="1"/>
  <c r="L86" i="2"/>
  <c r="I12" i="4" s="1"/>
  <c r="L190" i="2"/>
  <c r="I19" i="4" s="1"/>
  <c r="L59" i="2"/>
  <c r="I11" i="4" s="1"/>
  <c r="L321" i="2"/>
  <c r="I26" i="4" s="1"/>
  <c r="L122" i="2"/>
  <c r="I14" i="4" s="1"/>
  <c r="L23" i="2"/>
  <c r="I10" i="4" s="1"/>
  <c r="G27" i="4"/>
  <c r="F261" i="2"/>
  <c r="F260" i="2"/>
  <c r="G262" i="2"/>
  <c r="F262" i="2"/>
  <c r="E262" i="2"/>
  <c r="E261" i="2"/>
  <c r="E260" i="2"/>
  <c r="H26" i="4" l="1"/>
  <c r="J224" i="2"/>
  <c r="F263" i="2"/>
  <c r="E263" i="2"/>
  <c r="E344" i="2" s="1"/>
  <c r="L264" i="2"/>
  <c r="I23" i="4" s="1"/>
  <c r="G16" i="4"/>
  <c r="K224" i="2"/>
  <c r="H21" i="4" s="1"/>
  <c r="G15" i="4"/>
  <c r="G23" i="4"/>
  <c r="L145" i="2"/>
  <c r="I16" i="4" s="1"/>
  <c r="L134" i="2"/>
  <c r="I15" i="4" s="1"/>
  <c r="G26" i="4"/>
  <c r="D26" i="4"/>
  <c r="K264" i="2"/>
  <c r="H23" i="4" s="1"/>
  <c r="K134" i="2"/>
  <c r="H15" i="4" s="1"/>
  <c r="K281" i="2"/>
  <c r="H24" i="4" s="1"/>
  <c r="K122" i="2"/>
  <c r="H14" i="4" s="1"/>
  <c r="K170" i="2"/>
  <c r="H18" i="4" s="1"/>
  <c r="K248" i="2"/>
  <c r="H22" i="4" s="1"/>
  <c r="H27" i="4"/>
  <c r="K145" i="2"/>
  <c r="H16" i="4" s="1"/>
  <c r="H12" i="4"/>
  <c r="L338" i="2"/>
  <c r="G14" i="4"/>
  <c r="G19" i="4"/>
  <c r="G24" i="4"/>
  <c r="G22" i="4"/>
  <c r="G18" i="4"/>
  <c r="G17" i="4"/>
  <c r="G25" i="4"/>
  <c r="D12" i="4"/>
  <c r="D11" i="4"/>
  <c r="G261" i="2"/>
  <c r="K156" i="2"/>
  <c r="H17" i="4" s="1"/>
  <c r="D25" i="4"/>
  <c r="G260" i="2"/>
  <c r="D16" i="4"/>
  <c r="D21" i="4"/>
  <c r="D15" i="4"/>
  <c r="D10" i="4"/>
  <c r="D19" i="4"/>
  <c r="D20" i="4"/>
  <c r="D13" i="4"/>
  <c r="D18" i="4"/>
  <c r="D14" i="4"/>
  <c r="D17" i="4"/>
  <c r="D24" i="4"/>
  <c r="D27" i="4"/>
  <c r="D22" i="4"/>
  <c r="D23" i="4" l="1"/>
  <c r="G21" i="4"/>
  <c r="I27" i="4"/>
  <c r="G13" i="4"/>
  <c r="D28" i="4"/>
  <c r="E16" i="4"/>
  <c r="E25" i="4"/>
  <c r="E12" i="4"/>
  <c r="E15" i="4"/>
  <c r="F25" i="4"/>
  <c r="E27" i="4"/>
  <c r="G145" i="2"/>
  <c r="F16" i="4" s="1"/>
  <c r="E20" i="4"/>
  <c r="F27" i="4"/>
  <c r="G156" i="2"/>
  <c r="F17" i="4" s="1"/>
  <c r="E10" i="4"/>
  <c r="G190" i="2"/>
  <c r="F19" i="4" s="1"/>
  <c r="G122" i="2"/>
  <c r="F14" i="4" s="1"/>
  <c r="E22" i="4"/>
  <c r="E19" i="4"/>
  <c r="G134" i="2"/>
  <c r="F15" i="4" s="1"/>
  <c r="G208" i="2"/>
  <c r="F20" i="4" s="1"/>
  <c r="G86" i="2"/>
  <c r="F12" i="4" s="1"/>
  <c r="G168" i="2"/>
  <c r="F18" i="4" s="1"/>
  <c r="E11" i="4"/>
  <c r="F11" i="4"/>
  <c r="E13" i="4"/>
  <c r="E17" i="4"/>
  <c r="G106" i="2"/>
  <c r="F13" i="4" s="1"/>
  <c r="L224" i="2"/>
  <c r="I21" i="4" s="1"/>
  <c r="E21" i="4"/>
  <c r="F22" i="4"/>
  <c r="E18" i="4"/>
  <c r="E14" i="4"/>
  <c r="E26" i="4"/>
  <c r="G321" i="2"/>
  <c r="E24" i="4"/>
  <c r="G281" i="2"/>
  <c r="F24" i="4" s="1"/>
  <c r="E23" i="4"/>
  <c r="G263" i="2"/>
  <c r="F23" i="4" s="1"/>
  <c r="G226" i="2"/>
  <c r="F21" i="4" s="1"/>
  <c r="F26" i="4" l="1"/>
  <c r="G344" i="2"/>
  <c r="F10" i="4"/>
  <c r="F11" i="6" s="1"/>
  <c r="L156" i="2"/>
  <c r="F28" i="6"/>
  <c r="G24" i="6"/>
  <c r="G22" i="6"/>
  <c r="F24" i="6"/>
  <c r="F16" i="6"/>
  <c r="F22" i="6"/>
  <c r="F21" i="6"/>
  <c r="F17" i="6"/>
  <c r="F26" i="6"/>
  <c r="F20" i="6"/>
  <c r="F14" i="6"/>
  <c r="F23" i="6"/>
  <c r="F25" i="6"/>
  <c r="F13" i="6"/>
  <c r="G15" i="6"/>
  <c r="F344" i="2"/>
  <c r="G19" i="6"/>
  <c r="F15" i="6"/>
  <c r="F18" i="6"/>
  <c r="F19" i="6"/>
  <c r="F27" i="6"/>
  <c r="G28" i="6"/>
  <c r="L281" i="2"/>
  <c r="I24" i="4" s="1"/>
  <c r="L305" i="2"/>
  <c r="G27" i="6"/>
  <c r="I25" i="4" l="1"/>
  <c r="G26" i="6" s="1"/>
  <c r="I17" i="4"/>
  <c r="G18" i="6" s="1"/>
  <c r="G14" i="6"/>
  <c r="G17" i="6"/>
  <c r="G23" i="6"/>
  <c r="G21" i="6"/>
  <c r="G20" i="6"/>
  <c r="G13" i="6"/>
  <c r="G25" i="6"/>
  <c r="G12" i="6"/>
  <c r="G11" i="6"/>
  <c r="G16" i="6"/>
  <c r="E28" i="4"/>
  <c r="F28" i="4"/>
  <c r="F12" i="6" l="1"/>
  <c r="F29" i="6" s="1"/>
</calcChain>
</file>

<file path=xl/sharedStrings.xml><?xml version="1.0" encoding="utf-8"?>
<sst xmlns="http://schemas.openxmlformats.org/spreadsheetml/2006/main" count="1149" uniqueCount="195">
  <si>
    <t>Algeria</t>
  </si>
  <si>
    <t>Argentina</t>
  </si>
  <si>
    <t>Australia</t>
  </si>
  <si>
    <t>Bahrain</t>
  </si>
  <si>
    <t>Bangladesh</t>
  </si>
  <si>
    <t>Belgium</t>
  </si>
  <si>
    <t>Brazil</t>
  </si>
  <si>
    <t>Bulgaria</t>
  </si>
  <si>
    <t>Cambodia</t>
  </si>
  <si>
    <t>Cameroon</t>
  </si>
  <si>
    <t>Canada</t>
  </si>
  <si>
    <t>Chile</t>
  </si>
  <si>
    <t>China</t>
  </si>
  <si>
    <t>Colombia</t>
  </si>
  <si>
    <t>Croatia</t>
  </si>
  <si>
    <t>Cyprus</t>
  </si>
  <si>
    <t>Denmark</t>
  </si>
  <si>
    <t>Djibouti</t>
  </si>
  <si>
    <t>Ecuador</t>
  </si>
  <si>
    <t>Egypt</t>
  </si>
  <si>
    <t>El Salvador</t>
  </si>
  <si>
    <t>Estonia</t>
  </si>
  <si>
    <t>Finland</t>
  </si>
  <si>
    <t>France</t>
  </si>
  <si>
    <t>Georgia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</si>
  <si>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</si>
  <si>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</si>
  <si>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</si>
  <si>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</si>
  <si>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</si>
  <si>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</si>
  <si>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</si>
  <si>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</si>
  <si>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Iraq</t>
  </si>
  <si>
    <t>Ireland</t>
  </si>
  <si>
    <t>Italy</t>
  </si>
  <si>
    <t>Japan</t>
  </si>
  <si>
    <t>Jordan</t>
  </si>
  <si>
    <t>Kenya</t>
  </si>
  <si>
    <t>KSA</t>
  </si>
  <si>
    <t>Kuwait</t>
  </si>
  <si>
    <t>Latvia</t>
  </si>
  <si>
    <t>Lebanon</t>
  </si>
  <si>
    <t>Liberia</t>
  </si>
  <si>
    <t>Libya</t>
  </si>
  <si>
    <t>Lithuania</t>
  </si>
  <si>
    <t>Madagascar</t>
  </si>
  <si>
    <t>Malaysia</t>
  </si>
  <si>
    <t>Malta</t>
  </si>
  <si>
    <t>Mauritania</t>
  </si>
  <si>
    <t>Mexico</t>
  </si>
  <si>
    <t>Montenegro</t>
  </si>
  <si>
    <t>Morocco</t>
  </si>
  <si>
    <t>Mozambique</t>
  </si>
  <si>
    <t>Myanmar</t>
  </si>
  <si>
    <t>Netherlands</t>
  </si>
  <si>
    <t>New Zealand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</si>
  <si>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</si>
  <si>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</si>
  <si>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</si>
  <si>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</si>
  <si>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</si>
  <si>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</si>
  <si>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</si>
  <si>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</si>
  <si>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</si>
  <si>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</si>
  <si>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</si>
  <si>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</si>
  <si>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</si>
  <si>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</si>
  <si>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</si>
  <si>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</si>
  <si>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</si>
  <si>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</si>
  <si>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</si>
  <si>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</si>
  <si>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</si>
  <si>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</si>
  <si>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Syria</t>
  </si>
  <si>
    <t>Taiwan</t>
  </si>
  <si>
    <t>Tanzania</t>
  </si>
  <si>
    <t>Thailand</t>
  </si>
  <si>
    <t>Tunisia</t>
  </si>
  <si>
    <t>Turkey</t>
  </si>
  <si>
    <t>UAE</t>
  </si>
  <si>
    <t>UK</t>
  </si>
  <si>
    <t>Ukraine</t>
  </si>
  <si>
    <t>USA</t>
  </si>
  <si>
    <t>Venezuela</t>
  </si>
  <si>
    <t>Vietnam</t>
  </si>
  <si>
    <t>Yemen</t>
  </si>
  <si>
    <t>Grand Total</t>
  </si>
  <si>
    <t>Country</t>
  </si>
  <si>
    <t>20'</t>
  </si>
  <si>
    <t>40'</t>
  </si>
  <si>
    <t>TEUs</t>
  </si>
  <si>
    <t>IMPORT</t>
  </si>
  <si>
    <t>Albania</t>
  </si>
  <si>
    <t>Angola</t>
  </si>
  <si>
    <t>Benin</t>
  </si>
  <si>
    <t>Dominican Republic</t>
  </si>
  <si>
    <t>Equatorial Guinea</t>
  </si>
  <si>
    <t>Gabon</t>
  </si>
  <si>
    <t>Gambia</t>
  </si>
  <si>
    <t>Guinea</t>
  </si>
  <si>
    <t>Honduras</t>
  </si>
  <si>
    <t>Ivory Coast</t>
  </si>
  <si>
    <t>Mauritius</t>
  </si>
  <si>
    <t>Senegal</t>
  </si>
  <si>
    <t>Somalia</t>
  </si>
  <si>
    <t>Togo</t>
  </si>
  <si>
    <t>EXPORT</t>
  </si>
  <si>
    <t>Congo</t>
  </si>
  <si>
    <t>Namibia</t>
  </si>
  <si>
    <t>Guadeloupe</t>
  </si>
  <si>
    <t>Nepal</t>
  </si>
  <si>
    <t>Haiti</t>
  </si>
  <si>
    <t>Uganda</t>
  </si>
  <si>
    <t>Hungary</t>
  </si>
  <si>
    <t>Suriname</t>
  </si>
  <si>
    <t>Curaçao</t>
  </si>
  <si>
    <t>Austria</t>
  </si>
  <si>
    <t>Bosnia and Herzegovina</t>
  </si>
  <si>
    <t>Reunion</t>
  </si>
  <si>
    <t>Cuba</t>
  </si>
  <si>
    <t>Nicaragua</t>
  </si>
  <si>
    <t>Uruguay</t>
  </si>
  <si>
    <t>Chad</t>
  </si>
  <si>
    <t>Costa Rica</t>
  </si>
  <si>
    <t>Faroe Islands</t>
  </si>
  <si>
    <t>Iceland</t>
  </si>
  <si>
    <t>Slovakia</t>
  </si>
  <si>
    <t>Guinea Bissau</t>
  </si>
  <si>
    <t>Guam</t>
  </si>
  <si>
    <t>Trinidad and Tobago</t>
  </si>
  <si>
    <t>Guyana</t>
  </si>
  <si>
    <t>Azerbaijan</t>
  </si>
  <si>
    <t>Comoros</t>
  </si>
  <si>
    <t>Papua New Guinea</t>
  </si>
  <si>
    <t>Sierra Leone</t>
  </si>
  <si>
    <t>Virgin Islands</t>
  </si>
  <si>
    <t>Origin</t>
  </si>
  <si>
    <t xml:space="preserve">FAR EAST </t>
  </si>
  <si>
    <t xml:space="preserve"> Total</t>
  </si>
  <si>
    <t>Northern Europe</t>
  </si>
  <si>
    <t xml:space="preserve">W.MED </t>
  </si>
  <si>
    <t>Czech Republic</t>
  </si>
  <si>
    <t>RED SEA</t>
  </si>
  <si>
    <t>A.GULF</t>
  </si>
  <si>
    <t>OCEANIA</t>
  </si>
  <si>
    <t>E.MED</t>
  </si>
  <si>
    <t>SUB.CONT</t>
  </si>
  <si>
    <t>BLACK  SEA</t>
  </si>
  <si>
    <t>S.E ASIA</t>
  </si>
  <si>
    <t>E.AFRICA</t>
  </si>
  <si>
    <t>S.AFRICA</t>
  </si>
  <si>
    <t>W.AFRICA</t>
  </si>
  <si>
    <t>N.AFRICA</t>
  </si>
  <si>
    <t>S.AMERICA</t>
  </si>
  <si>
    <t>C.AMERICA</t>
  </si>
  <si>
    <t>N.AMERICA</t>
  </si>
  <si>
    <t>Others</t>
  </si>
  <si>
    <t>Moldova</t>
  </si>
  <si>
    <t>Switzerland</t>
  </si>
  <si>
    <t>Sint Maarten</t>
  </si>
  <si>
    <t>Eritrea</t>
  </si>
  <si>
    <t>Grenada</t>
  </si>
  <si>
    <t>Brunei</t>
  </si>
  <si>
    <t>Maldives</t>
  </si>
  <si>
    <t>Bolivia</t>
  </si>
  <si>
    <t>Burkina Faso</t>
  </si>
  <si>
    <t>Fiji</t>
  </si>
  <si>
    <t>Jamaica</t>
  </si>
  <si>
    <t>45'</t>
  </si>
  <si>
    <t>Saint Lucia</t>
  </si>
  <si>
    <t>Timor-Leste</t>
  </si>
  <si>
    <t>Seychelles</t>
  </si>
  <si>
    <t>Barbados</t>
  </si>
  <si>
    <t>Rwanda</t>
  </si>
  <si>
    <t>Israel</t>
  </si>
  <si>
    <t>Somaliland</t>
  </si>
  <si>
    <t>Morroco</t>
  </si>
  <si>
    <t>Serbia</t>
  </si>
  <si>
    <t>Martinique</t>
  </si>
  <si>
    <t>Belize</t>
  </si>
  <si>
    <t>Belguim</t>
  </si>
  <si>
    <t>KOREA</t>
  </si>
  <si>
    <t>Maurtania</t>
  </si>
  <si>
    <t xml:space="preserve">South Africa </t>
  </si>
  <si>
    <t>Saint Kitts and Nevis</t>
  </si>
  <si>
    <t xml:space="preserve">         Statistics of the import and export full container till end of  December  2023</t>
  </si>
  <si>
    <t xml:space="preserve">         Statistics of the import and export full container till end of  December 2023</t>
  </si>
  <si>
    <t>Denmark </t>
  </si>
  <si>
    <t>Search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</si>
</sst>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23" xfId="0" applyBorder="1"/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/>
    <xf numFmtId="0" fontId="5" fillId="0" borderId="0" xfId="0" applyFont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 horizontal="left"/>
    </xf>
    <xf numFmtId="0" fontId="7" fillId="0" borderId="0" xfId="0" applyFont="1"/>
    <xf numFmtId="0" fontId="2" fillId="0" borderId="1" xfId="0" applyFont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13" xfId="0" applyBorder="1"/>
    <xf numFmtId="0" fontId="0" fillId="0" borderId="14" xfId="0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2" borderId="25" xfId="0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2" fillId="2" borderId="25" xfId="0" applyNumberFormat="1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6" xfId="0" applyFont="1" applyFill="1" applyBorder="1"/>
    <xf numFmtId="0" fontId="1" fillId="5" borderId="19" xfId="0" applyFont="1" applyFill="1" applyBorder="1"/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1" fillId="5" borderId="24" xfId="0" applyFont="1" applyFill="1" applyBorder="1"/>
    <xf numFmtId="0" fontId="6" fillId="5" borderId="24" xfId="0" applyFont="1" applyFill="1" applyBorder="1"/>
    <xf numFmtId="0" fontId="1" fillId="5" borderId="26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9" borderId="8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  <xf numFmtId="0" fontId="2" fillId="4" borderId="19" xfId="0" applyFont="1" applyFill="1" applyBorder="1"/>
    <xf numFmtId="0" fontId="3" fillId="4" borderId="19" xfId="0" applyFont="1" applyFill="1" applyBorder="1"/>
    <xf numFmtId="0" fontId="0" fillId="0" borderId="1" xfId="0" applyBorder="1"/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5" xfId="0" applyBorder="1"/>
    <xf numFmtId="0" fontId="0" fillId="0" borderId="36" xfId="0" applyBorder="1" applyAlignment="1">
      <alignment horizontal="left"/>
    </xf>
    <xf numFmtId="0" fontId="5" fillId="11" borderId="0" xfId="0" applyFont="1" applyFill="1" applyAlignment="1">
      <alignment horizontal="center" vertical="center" wrapText="1"/>
    </xf>
    <xf numFmtId="0" fontId="0" fillId="0" borderId="37" xfId="0" applyBorder="1"/>
    <xf numFmtId="0" fontId="0" fillId="0" borderId="38" xfId="0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0" fillId="0" borderId="38" xfId="0" applyBorder="1" applyAlignment="1">
      <alignment horizontal="left"/>
    </xf>
    <xf numFmtId="1" fontId="1" fillId="12" borderId="5" xfId="0" applyNumberFormat="1" applyFont="1" applyFill="1" applyBorder="1"/>
    <xf numFmtId="0" fontId="1" fillId="12" borderId="6" xfId="0" applyFont="1" applyFill="1" applyBorder="1"/>
    <xf numFmtId="0" fontId="0" fillId="0" borderId="39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Border="1"/>
    <xf numFmtId="0" fontId="0" fillId="0" borderId="39" xfId="0" applyBorder="1"/>
    <xf numFmtId="0" fontId="1" fillId="12" borderId="4" xfId="0" applyFont="1" applyFill="1" applyBorder="1" applyAlignment="1">
      <alignment horizontal="left"/>
    </xf>
    <xf numFmtId="0" fontId="1" fillId="12" borderId="5" xfId="0" applyFont="1" applyFill="1" applyBorder="1"/>
    <xf numFmtId="2" fontId="0" fillId="0" borderId="4" xfId="0" applyNumberFormat="1" applyBorder="1"/>
    <xf numFmtId="1" fontId="0" fillId="0" borderId="4" xfId="0" applyNumberFormat="1" applyBorder="1"/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9" fillId="5" borderId="28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39" xfId="1" applyNumberFormat="1" applyFont="1" applyBorder="1" applyAlignment="1">
      <alignment horizontal="center"/>
    </xf>
    <xf numFmtId="1" fontId="0" fillId="0" borderId="3" xfId="0" applyNumberFormat="1" applyBorder="1"/>
    <xf numFmtId="1" fontId="0" fillId="0" borderId="1" xfId="0" applyNumberFormat="1" applyBorder="1"/>
    <xf numFmtId="0" fontId="1" fillId="12" borderId="19" xfId="0" applyFont="1" applyFill="1" applyBorder="1" applyAlignment="1">
      <alignment horizontal="left"/>
    </xf>
    <xf numFmtId="0" fontId="1" fillId="12" borderId="4" xfId="0" applyFont="1" applyFill="1" applyBorder="1"/>
    <xf numFmtId="0" fontId="0" fillId="0" borderId="15" xfId="0" applyBorder="1"/>
    <xf numFmtId="1" fontId="0" fillId="0" borderId="15" xfId="0" applyNumberFormat="1" applyBorder="1" applyAlignment="1">
      <alignment horizontal="center"/>
    </xf>
    <xf numFmtId="1" fontId="0" fillId="0" borderId="15" xfId="0" applyNumberFormat="1" applyBorder="1"/>
    <xf numFmtId="0" fontId="1" fillId="4" borderId="19" xfId="0" applyFont="1" applyFill="1" applyBorder="1" applyAlignment="1">
      <alignment horizontal="center"/>
    </xf>
    <xf numFmtId="0" fontId="0" fillId="0" borderId="2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        Statistics of the import and export full container during December 2023</a:t>
            </a:r>
          </a:p>
        </c:rich>
      </c:tx>
      <c:layout>
        <c:manualLayout>
          <c:xMode val="edge"/>
          <c:yMode val="edge"/>
          <c:x val="0.31352248458146925"/>
          <c:y val="0.10803689064558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145519526379529E-2"/>
          <c:y val="0.16124988329028042"/>
          <c:w val="0.9123216322746841"/>
          <c:h val="0.62792578388841291"/>
        </c:manualLayout>
      </c:layout>
      <c:barChart>
        <c:barDir val="col"/>
        <c:grouping val="clustered"/>
        <c:varyColors val="0"/>
        <c:ser>
          <c:idx val="0"/>
          <c:order val="0"/>
          <c:tx>
            <c:v>Import 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2.8985507246376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C7-4F16-BE54-14936B14D143}"/>
                </c:ext>
              </c:extLst>
            </c:dLbl>
            <c:dLbl>
              <c:idx val="5"/>
              <c:layout>
                <c:manualLayout>
                  <c:x val="-8.0418174507438679E-4"/>
                  <c:y val="-3.1620553359683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C7-4F16-BE54-14936B14D143}"/>
                </c:ext>
              </c:extLst>
            </c:dLbl>
            <c:dLbl>
              <c:idx val="14"/>
              <c:layout>
                <c:manualLayout>
                  <c:x val="-2.41254523522316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C7-4F16-BE54-14936B14D143}"/>
                </c:ext>
              </c:extLst>
            </c:dLbl>
            <c:dLbl>
              <c:idx val="16"/>
              <c:layout>
                <c:manualLayout>
                  <c:x val="-1.608363490148773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C7-4F16-BE54-14936B14D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and Import'!$C$10:$C$27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'Export and Import'!$D$10:$D$27</c:f>
              <c:numCache>
                <c:formatCode>General</c:formatCode>
                <c:ptCount val="18"/>
                <c:pt idx="0">
                  <c:v>24721</c:v>
                </c:pt>
                <c:pt idx="1">
                  <c:v>8196</c:v>
                </c:pt>
                <c:pt idx="2">
                  <c:v>14950</c:v>
                </c:pt>
                <c:pt idx="3">
                  <c:v>12574</c:v>
                </c:pt>
                <c:pt idx="4">
                  <c:v>3434</c:v>
                </c:pt>
                <c:pt idx="5">
                  <c:v>1470</c:v>
                </c:pt>
                <c:pt idx="6">
                  <c:v>630</c:v>
                </c:pt>
                <c:pt idx="7">
                  <c:v>16709</c:v>
                </c:pt>
                <c:pt idx="8">
                  <c:v>1461</c:v>
                </c:pt>
                <c:pt idx="9">
                  <c:v>4854</c:v>
                </c:pt>
                <c:pt idx="10">
                  <c:v>136</c:v>
                </c:pt>
                <c:pt idx="11">
                  <c:v>14</c:v>
                </c:pt>
                <c:pt idx="12">
                  <c:v>142</c:v>
                </c:pt>
                <c:pt idx="13">
                  <c:v>1322</c:v>
                </c:pt>
                <c:pt idx="14">
                  <c:v>1268</c:v>
                </c:pt>
                <c:pt idx="15">
                  <c:v>37</c:v>
                </c:pt>
                <c:pt idx="16">
                  <c:v>2456</c:v>
                </c:pt>
                <c:pt idx="1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C7-4F16-BE54-14936B14D143}"/>
            </c:ext>
          </c:extLst>
        </c:ser>
        <c:ser>
          <c:idx val="1"/>
          <c:order val="1"/>
          <c:tx>
            <c:v>Import 40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1.5810276679841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C7-4F16-BE54-14936B14D143}"/>
                </c:ext>
              </c:extLst>
            </c:dLbl>
            <c:dLbl>
              <c:idx val="4"/>
              <c:layout>
                <c:manualLayout>
                  <c:x val="-5.8972646715074516E-17"/>
                  <c:y val="-6.8511198945981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C7-4F16-BE54-14936B14D143}"/>
                </c:ext>
              </c:extLst>
            </c:dLbl>
            <c:dLbl>
              <c:idx val="5"/>
              <c:layout>
                <c:manualLayout>
                  <c:x val="0"/>
                  <c:y val="-7.114624505928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C7-4F16-BE54-14936B14D143}"/>
                </c:ext>
              </c:extLst>
            </c:dLbl>
            <c:dLbl>
              <c:idx val="6"/>
              <c:layout>
                <c:manualLayout>
                  <c:x val="0"/>
                  <c:y val="-3.1620553359683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C7-4F16-BE54-14936B14D143}"/>
                </c:ext>
              </c:extLst>
            </c:dLbl>
            <c:dLbl>
              <c:idx val="7"/>
              <c:layout>
                <c:manualLayout>
                  <c:x val="0"/>
                  <c:y val="-7.9051383399209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C7-4F16-BE54-14936B14D143}"/>
                </c:ext>
              </c:extLst>
            </c:dLbl>
            <c:dLbl>
              <c:idx val="8"/>
              <c:layout>
                <c:manualLayout>
                  <c:x val="0"/>
                  <c:y val="-3.1620553359683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C7-4F16-BE54-14936B14D143}"/>
                </c:ext>
              </c:extLst>
            </c:dLbl>
            <c:dLbl>
              <c:idx val="9"/>
              <c:layout>
                <c:manualLayout>
                  <c:x val="-1.1794529343014903E-16"/>
                  <c:y val="-1.84453227931489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C7-4F16-BE54-14936B14D143}"/>
                </c:ext>
              </c:extLst>
            </c:dLbl>
            <c:dLbl>
              <c:idx val="12"/>
              <c:layout>
                <c:manualLayout>
                  <c:x val="-1.1794529343014903E-16"/>
                  <c:y val="-2.6350461133069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C7-4F16-BE54-14936B14D143}"/>
                </c:ext>
              </c:extLst>
            </c:dLbl>
            <c:dLbl>
              <c:idx val="13"/>
              <c:layout>
                <c:manualLayout>
                  <c:x val="-2.4125452352231603E-3"/>
                  <c:y val="-6.06060606060607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C7-4F16-BE54-14936B14D143}"/>
                </c:ext>
              </c:extLst>
            </c:dLbl>
            <c:dLbl>
              <c:idx val="14"/>
              <c:layout>
                <c:manualLayout>
                  <c:x val="-1.6083634901488915E-3"/>
                  <c:y val="-1.844532279314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FC7-4F16-BE54-14936B14D143}"/>
                </c:ext>
              </c:extLst>
            </c:dLbl>
            <c:dLbl>
              <c:idx val="15"/>
              <c:layout>
                <c:manualLayout>
                  <c:x val="-1.6083634901488915E-3"/>
                  <c:y val="-8.9591567852437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FC7-4F16-BE54-14936B14D143}"/>
                </c:ext>
              </c:extLst>
            </c:dLbl>
            <c:dLbl>
              <c:idx val="16"/>
              <c:layout>
                <c:manualLayout>
                  <c:x val="-3.2167269802976651E-3"/>
                  <c:y val="-7.9051383399210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FC7-4F16-BE54-14936B14D143}"/>
                </c:ext>
              </c:extLst>
            </c:dLbl>
            <c:dLbl>
              <c:idx val="17"/>
              <c:layout>
                <c:manualLayout>
                  <c:x val="-1.6083634901487736E-3"/>
                  <c:y val="-4.2160737812911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FC7-4F16-BE54-14936B14D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and Import'!$C$10:$C$27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'Export and Import'!$E$10:$E$27</c:f>
              <c:numCache>
                <c:formatCode>General</c:formatCode>
                <c:ptCount val="18"/>
                <c:pt idx="0">
                  <c:v>72876</c:v>
                </c:pt>
                <c:pt idx="1">
                  <c:v>21171</c:v>
                </c:pt>
                <c:pt idx="2">
                  <c:v>26625</c:v>
                </c:pt>
                <c:pt idx="3">
                  <c:v>8451</c:v>
                </c:pt>
                <c:pt idx="4">
                  <c:v>3369</c:v>
                </c:pt>
                <c:pt idx="5">
                  <c:v>806</c:v>
                </c:pt>
                <c:pt idx="6">
                  <c:v>962</c:v>
                </c:pt>
                <c:pt idx="7">
                  <c:v>7288</c:v>
                </c:pt>
                <c:pt idx="8">
                  <c:v>1424</c:v>
                </c:pt>
                <c:pt idx="9">
                  <c:v>7887</c:v>
                </c:pt>
                <c:pt idx="10">
                  <c:v>507</c:v>
                </c:pt>
                <c:pt idx="11">
                  <c:v>143</c:v>
                </c:pt>
                <c:pt idx="12">
                  <c:v>883</c:v>
                </c:pt>
                <c:pt idx="13">
                  <c:v>53</c:v>
                </c:pt>
                <c:pt idx="14">
                  <c:v>4815</c:v>
                </c:pt>
                <c:pt idx="15">
                  <c:v>1898</c:v>
                </c:pt>
                <c:pt idx="16">
                  <c:v>16334</c:v>
                </c:pt>
                <c:pt idx="1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5FC7-4F16-BE54-14936B14D143}"/>
            </c:ext>
          </c:extLst>
        </c:ser>
        <c:ser>
          <c:idx val="2"/>
          <c:order val="2"/>
          <c:tx>
            <c:v>Import TEUs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8.0418174507438679E-4"/>
                  <c:y val="-7.6416337285902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FC7-4F16-BE54-14936B14D143}"/>
                </c:ext>
              </c:extLst>
            </c:dLbl>
            <c:dLbl>
              <c:idx val="5"/>
              <c:layout>
                <c:manualLayout>
                  <c:x val="-1.6083634901487736E-3"/>
                  <c:y val="-0.100131752305665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FC7-4F16-BE54-14936B14D143}"/>
                </c:ext>
              </c:extLst>
            </c:dLbl>
            <c:dLbl>
              <c:idx val="6"/>
              <c:layout>
                <c:manualLayout>
                  <c:x val="-5.8972646715074516E-17"/>
                  <c:y val="-5.797101449275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FC7-4F16-BE54-14936B14D143}"/>
                </c:ext>
              </c:extLst>
            </c:dLbl>
            <c:dLbl>
              <c:idx val="7"/>
              <c:layout>
                <c:manualLayout>
                  <c:x val="-1.6083634901488326E-3"/>
                  <c:y val="-5.0065876152832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FC7-4F16-BE54-14936B14D143}"/>
                </c:ext>
              </c:extLst>
            </c:dLbl>
            <c:dLbl>
              <c:idx val="8"/>
              <c:layout>
                <c:manualLayout>
                  <c:x val="0"/>
                  <c:y val="-3.952569169960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FC7-4F16-BE54-14936B14D143}"/>
                </c:ext>
              </c:extLst>
            </c:dLbl>
            <c:dLbl>
              <c:idx val="9"/>
              <c:layout>
                <c:manualLayout>
                  <c:x val="0"/>
                  <c:y val="-1.5810276679841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FC7-4F16-BE54-14936B14D143}"/>
                </c:ext>
              </c:extLst>
            </c:dLbl>
            <c:dLbl>
              <c:idx val="10"/>
              <c:layout>
                <c:manualLayout>
                  <c:x val="0"/>
                  <c:y val="-3.1620553359683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FC7-4F16-BE54-14936B14D143}"/>
                </c:ext>
              </c:extLst>
            </c:dLbl>
            <c:dLbl>
              <c:idx val="12"/>
              <c:layout>
                <c:manualLayout>
                  <c:x val="-1.1794529343014903E-16"/>
                  <c:y val="-5.2700922266139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FC7-4F16-BE54-14936B14D143}"/>
                </c:ext>
              </c:extLst>
            </c:dLbl>
            <c:dLbl>
              <c:idx val="13"/>
              <c:layout>
                <c:manualLayout>
                  <c:x val="0"/>
                  <c:y val="-8.6956521739130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FC7-4F16-BE54-14936B14D143}"/>
                </c:ext>
              </c:extLst>
            </c:dLbl>
            <c:dLbl>
              <c:idx val="14"/>
              <c:layout>
                <c:manualLayout>
                  <c:x val="0"/>
                  <c:y val="-3.4255599472990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FC7-4F16-BE54-14936B14D143}"/>
                </c:ext>
              </c:extLst>
            </c:dLbl>
            <c:dLbl>
              <c:idx val="15"/>
              <c:layout>
                <c:manualLayout>
                  <c:x val="-1.1794529343014903E-16"/>
                  <c:y val="-4.7430830039525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FC7-4F16-BE54-14936B14D143}"/>
                </c:ext>
              </c:extLst>
            </c:dLbl>
            <c:dLbl>
              <c:idx val="17"/>
              <c:layout>
                <c:manualLayout>
                  <c:x val="0"/>
                  <c:y val="-7.6416337285902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FC7-4F16-BE54-14936B14D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and Import'!$C$10:$C$27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'Export and Import'!$F$10:$F$27</c:f>
              <c:numCache>
                <c:formatCode>General</c:formatCode>
                <c:ptCount val="18"/>
                <c:pt idx="0">
                  <c:v>170554.5</c:v>
                </c:pt>
                <c:pt idx="1">
                  <c:v>50542.75</c:v>
                </c:pt>
                <c:pt idx="2">
                  <c:v>68204.5</c:v>
                </c:pt>
                <c:pt idx="3">
                  <c:v>29478</c:v>
                </c:pt>
                <c:pt idx="4">
                  <c:v>10172</c:v>
                </c:pt>
                <c:pt idx="5">
                  <c:v>3082</c:v>
                </c:pt>
                <c:pt idx="6">
                  <c:v>2554.5</c:v>
                </c:pt>
                <c:pt idx="7">
                  <c:v>31285.25</c:v>
                </c:pt>
                <c:pt idx="8">
                  <c:v>4309</c:v>
                </c:pt>
                <c:pt idx="9">
                  <c:v>20628</c:v>
                </c:pt>
                <c:pt idx="10">
                  <c:v>1150</c:v>
                </c:pt>
                <c:pt idx="11">
                  <c:v>300</c:v>
                </c:pt>
                <c:pt idx="12">
                  <c:v>1908</c:v>
                </c:pt>
                <c:pt idx="13">
                  <c:v>1428.25</c:v>
                </c:pt>
                <c:pt idx="14">
                  <c:v>10898</c:v>
                </c:pt>
                <c:pt idx="15">
                  <c:v>3833</c:v>
                </c:pt>
                <c:pt idx="16">
                  <c:v>35308.5</c:v>
                </c:pt>
                <c:pt idx="1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5FC7-4F16-BE54-14936B14D143}"/>
            </c:ext>
          </c:extLst>
        </c:ser>
        <c:ser>
          <c:idx val="3"/>
          <c:order val="3"/>
          <c:tx>
            <c:v>Export 20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2.9486323357537258E-17"/>
                  <c:y val="-4.4795783926218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FC7-4F16-BE54-14936B14D143}"/>
                </c:ext>
              </c:extLst>
            </c:dLbl>
            <c:dLbl>
              <c:idx val="4"/>
              <c:layout>
                <c:manualLayout>
                  <c:x val="0"/>
                  <c:y val="-0.152832674571804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FC7-4F16-BE54-14936B14D143}"/>
                </c:ext>
              </c:extLst>
            </c:dLbl>
            <c:dLbl>
              <c:idx val="5"/>
              <c:layout>
                <c:manualLayout>
                  <c:x val="-8.0418174507438679E-4"/>
                  <c:y val="-0.155467720685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FC7-4F16-BE54-14936B14D143}"/>
                </c:ext>
              </c:extLst>
            </c:dLbl>
            <c:dLbl>
              <c:idx val="6"/>
              <c:layout>
                <c:manualLayout>
                  <c:x val="-1.6083634901488326E-3"/>
                  <c:y val="-0.113306982872200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FC7-4F16-BE54-14936B14D143}"/>
                </c:ext>
              </c:extLst>
            </c:dLbl>
            <c:dLbl>
              <c:idx val="7"/>
              <c:layout>
                <c:manualLayout>
                  <c:x val="8.0418174507438679E-4"/>
                  <c:y val="-0.142292490118577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FC7-4F16-BE54-14936B14D143}"/>
                </c:ext>
              </c:extLst>
            </c:dLbl>
            <c:dLbl>
              <c:idx val="9"/>
              <c:layout>
                <c:manualLayout>
                  <c:x val="-8.0418174507438679E-4"/>
                  <c:y val="-8.95915678524374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FC7-4F16-BE54-14936B14D143}"/>
                </c:ext>
              </c:extLst>
            </c:dLbl>
            <c:dLbl>
              <c:idx val="10"/>
              <c:layout>
                <c:manualLayout>
                  <c:x val="0"/>
                  <c:y val="-5.5335968379446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5FC7-4F16-BE54-14936B14D143}"/>
                </c:ext>
              </c:extLst>
            </c:dLbl>
            <c:dLbl>
              <c:idx val="11"/>
              <c:layout>
                <c:manualLayout>
                  <c:x val="0"/>
                  <c:y val="-3.9525691699604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5FC7-4F16-BE54-14936B14D143}"/>
                </c:ext>
              </c:extLst>
            </c:dLbl>
            <c:dLbl>
              <c:idx val="14"/>
              <c:layout>
                <c:manualLayout>
                  <c:x val="2.41254523522316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5FC7-4F16-BE54-14936B14D143}"/>
                </c:ext>
              </c:extLst>
            </c:dLbl>
            <c:dLbl>
              <c:idx val="16"/>
              <c:layout>
                <c:manualLayout>
                  <c:x val="0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5FC7-4F16-BE54-14936B14D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and Import'!$C$10:$C$27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'Export and Import'!$G$10:$G$27</c:f>
              <c:numCache>
                <c:formatCode>General</c:formatCode>
                <c:ptCount val="18"/>
                <c:pt idx="0">
                  <c:v>19463</c:v>
                </c:pt>
                <c:pt idx="1">
                  <c:v>2474</c:v>
                </c:pt>
                <c:pt idx="2">
                  <c:v>4549</c:v>
                </c:pt>
                <c:pt idx="3">
                  <c:v>3988</c:v>
                </c:pt>
                <c:pt idx="4">
                  <c:v>5027</c:v>
                </c:pt>
                <c:pt idx="5">
                  <c:v>292</c:v>
                </c:pt>
                <c:pt idx="6">
                  <c:v>518</c:v>
                </c:pt>
                <c:pt idx="7">
                  <c:v>7812</c:v>
                </c:pt>
                <c:pt idx="8">
                  <c:v>110</c:v>
                </c:pt>
                <c:pt idx="9">
                  <c:v>3723</c:v>
                </c:pt>
                <c:pt idx="10">
                  <c:v>1355</c:v>
                </c:pt>
                <c:pt idx="11">
                  <c:v>129</c:v>
                </c:pt>
                <c:pt idx="12">
                  <c:v>656</c:v>
                </c:pt>
                <c:pt idx="13">
                  <c:v>737</c:v>
                </c:pt>
                <c:pt idx="14">
                  <c:v>568</c:v>
                </c:pt>
                <c:pt idx="15">
                  <c:v>114</c:v>
                </c:pt>
                <c:pt idx="16">
                  <c:v>1881</c:v>
                </c:pt>
                <c:pt idx="17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5FC7-4F16-BE54-14936B14D143}"/>
            </c:ext>
          </c:extLst>
        </c:ser>
        <c:ser>
          <c:idx val="4"/>
          <c:order val="4"/>
          <c:tx>
            <c:v>Export 40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3.16205533596837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5FC7-4F16-BE54-14936B14D143}"/>
                </c:ext>
              </c:extLst>
            </c:dLbl>
            <c:dLbl>
              <c:idx val="3"/>
              <c:layout>
                <c:manualLayout>
                  <c:x val="8.0418174507441628E-4"/>
                  <c:y val="-4.7430830039525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5FC7-4F16-BE54-14936B14D143}"/>
                </c:ext>
              </c:extLst>
            </c:dLbl>
            <c:dLbl>
              <c:idx val="4"/>
              <c:layout>
                <c:manualLayout>
                  <c:x val="-5.8972646715074516E-17"/>
                  <c:y val="-0.194993412384716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5FC7-4F16-BE54-14936B14D143}"/>
                </c:ext>
              </c:extLst>
            </c:dLbl>
            <c:dLbl>
              <c:idx val="5"/>
              <c:layout>
                <c:manualLayout>
                  <c:x val="-8.0418174507438679E-4"/>
                  <c:y val="-7.3781291172595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5FC7-4F16-BE54-14936B14D143}"/>
                </c:ext>
              </c:extLst>
            </c:dLbl>
            <c:dLbl>
              <c:idx val="6"/>
              <c:layout>
                <c:manualLayout>
                  <c:x val="-1.6083634901487736E-3"/>
                  <c:y val="-0.1554677206851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5FC7-4F16-BE54-14936B14D143}"/>
                </c:ext>
              </c:extLst>
            </c:dLbl>
            <c:dLbl>
              <c:idx val="7"/>
              <c:layout>
                <c:manualLayout>
                  <c:x val="-1.6083634901487736E-3"/>
                  <c:y val="-4.2160737812911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5FC7-4F16-BE54-14936B14D143}"/>
                </c:ext>
              </c:extLst>
            </c:dLbl>
            <c:dLbl>
              <c:idx val="8"/>
              <c:layout>
                <c:manualLayout>
                  <c:x val="0"/>
                  <c:y val="-3.95256916996047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5FC7-4F16-BE54-14936B14D143}"/>
                </c:ext>
              </c:extLst>
            </c:dLbl>
            <c:dLbl>
              <c:idx val="9"/>
              <c:layout>
                <c:manualLayout>
                  <c:x val="0"/>
                  <c:y val="-2.3715415019762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5FC7-4F16-BE54-14936B14D143}"/>
                </c:ext>
              </c:extLst>
            </c:dLbl>
            <c:dLbl>
              <c:idx val="12"/>
              <c:layout>
                <c:manualLayout>
                  <c:x val="-1.6083634901487736E-3"/>
                  <c:y val="-0.100131752305665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5FC7-4F16-BE54-14936B14D143}"/>
                </c:ext>
              </c:extLst>
            </c:dLbl>
            <c:dLbl>
              <c:idx val="13"/>
              <c:layout>
                <c:manualLayout>
                  <c:x val="8.0418174507438679E-4"/>
                  <c:y val="-5.7971014492753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5FC7-4F16-BE54-14936B14D143}"/>
                </c:ext>
              </c:extLst>
            </c:dLbl>
            <c:dLbl>
              <c:idx val="14"/>
              <c:layout>
                <c:manualLayout>
                  <c:x val="-8.0418174507438679E-4"/>
                  <c:y val="-4.4795783926218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5FC7-4F16-BE54-14936B14D143}"/>
                </c:ext>
              </c:extLst>
            </c:dLbl>
            <c:dLbl>
              <c:idx val="16"/>
              <c:layout>
                <c:manualLayout>
                  <c:x val="0"/>
                  <c:y val="-3.9525691699604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5FC7-4F16-BE54-14936B14D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and Import'!$C$10:$C$27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'Export and Import'!$H$10:$H$27</c:f>
              <c:numCache>
                <c:formatCode>General</c:formatCode>
                <c:ptCount val="18"/>
                <c:pt idx="0">
                  <c:v>1160</c:v>
                </c:pt>
                <c:pt idx="1">
                  <c:v>1472</c:v>
                </c:pt>
                <c:pt idx="2">
                  <c:v>2763</c:v>
                </c:pt>
                <c:pt idx="3">
                  <c:v>1847</c:v>
                </c:pt>
                <c:pt idx="4">
                  <c:v>5803</c:v>
                </c:pt>
                <c:pt idx="5">
                  <c:v>3</c:v>
                </c:pt>
                <c:pt idx="6">
                  <c:v>1848</c:v>
                </c:pt>
                <c:pt idx="7">
                  <c:v>945</c:v>
                </c:pt>
                <c:pt idx="8">
                  <c:v>5746</c:v>
                </c:pt>
                <c:pt idx="9">
                  <c:v>1871</c:v>
                </c:pt>
                <c:pt idx="10">
                  <c:v>2405</c:v>
                </c:pt>
                <c:pt idx="11">
                  <c:v>91</c:v>
                </c:pt>
                <c:pt idx="12">
                  <c:v>2757</c:v>
                </c:pt>
                <c:pt idx="13">
                  <c:v>339</c:v>
                </c:pt>
                <c:pt idx="14">
                  <c:v>1677</c:v>
                </c:pt>
                <c:pt idx="15">
                  <c:v>2323</c:v>
                </c:pt>
                <c:pt idx="16">
                  <c:v>8084</c:v>
                </c:pt>
                <c:pt idx="17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5FC7-4F16-BE54-14936B14D143}"/>
            </c:ext>
          </c:extLst>
        </c:ser>
        <c:ser>
          <c:idx val="5"/>
          <c:order val="5"/>
          <c:tx>
            <c:v>Export TEUs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1.6083634901487736E-3"/>
                  <c:y val="-6.8511198945981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5FC7-4F16-BE54-14936B14D143}"/>
                </c:ext>
              </c:extLst>
            </c:dLbl>
            <c:dLbl>
              <c:idx val="2"/>
              <c:layout>
                <c:manualLayout>
                  <c:x val="-8.0418174507438679E-4"/>
                  <c:y val="-4.2160737812911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5FC7-4F16-BE54-14936B14D143}"/>
                </c:ext>
              </c:extLst>
            </c:dLbl>
            <c:dLbl>
              <c:idx val="3"/>
              <c:layout>
                <c:manualLayout>
                  <c:x val="-2.9486323357537258E-17"/>
                  <c:y val="-5.27009222661397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5FC7-4F16-BE54-14936B14D143}"/>
                </c:ext>
              </c:extLst>
            </c:dLbl>
            <c:dLbl>
              <c:idx val="4"/>
              <c:layout>
                <c:manualLayout>
                  <c:x val="2.4125452352231603E-3"/>
                  <c:y val="-5.2700922266139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5FC7-4F16-BE54-14936B14D143}"/>
                </c:ext>
              </c:extLst>
            </c:dLbl>
            <c:dLbl>
              <c:idx val="5"/>
              <c:layout>
                <c:manualLayout>
                  <c:x val="0"/>
                  <c:y val="-1.844532279314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5FC7-4F16-BE54-14936B14D143}"/>
                </c:ext>
              </c:extLst>
            </c:dLbl>
            <c:dLbl>
              <c:idx val="8"/>
              <c:layout>
                <c:manualLayout>
                  <c:x val="0"/>
                  <c:y val="-7.9051383399209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5FC7-4F16-BE54-14936B14D143}"/>
                </c:ext>
              </c:extLst>
            </c:dLbl>
            <c:dLbl>
              <c:idx val="9"/>
              <c:layout>
                <c:manualLayout>
                  <c:x val="0"/>
                  <c:y val="-4.2160737812911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5FC7-4F16-BE54-14936B14D143}"/>
                </c:ext>
              </c:extLst>
            </c:dLbl>
            <c:dLbl>
              <c:idx val="10"/>
              <c:layout>
                <c:manualLayout>
                  <c:x val="0"/>
                  <c:y val="-8.6956521739130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5FC7-4F16-BE54-14936B14D143}"/>
                </c:ext>
              </c:extLst>
            </c:dLbl>
            <c:dLbl>
              <c:idx val="11"/>
              <c:layout>
                <c:manualLayout>
                  <c:x val="-1.1794529343014903E-16"/>
                  <c:y val="-5.00658761528326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5FC7-4F16-BE54-14936B14D143}"/>
                </c:ext>
              </c:extLst>
            </c:dLbl>
            <c:dLbl>
              <c:idx val="13"/>
              <c:layout>
                <c:manualLayout>
                  <c:x val="1.6083634901487736E-3"/>
                  <c:y val="-8.6956521739130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5FC7-4F16-BE54-14936B14D143}"/>
                </c:ext>
              </c:extLst>
            </c:dLbl>
            <c:dLbl>
              <c:idx val="14"/>
              <c:layout>
                <c:manualLayout>
                  <c:x val="0"/>
                  <c:y val="-6.8511198945981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5FC7-4F16-BE54-14936B14D143}"/>
                </c:ext>
              </c:extLst>
            </c:dLbl>
            <c:dLbl>
              <c:idx val="15"/>
              <c:layout>
                <c:manualLayout>
                  <c:x val="-8.0418174507438679E-4"/>
                  <c:y val="-6.0606060606060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5FC7-4F16-BE54-14936B14D143}"/>
                </c:ext>
              </c:extLst>
            </c:dLbl>
            <c:dLbl>
              <c:idx val="16"/>
              <c:layout>
                <c:manualLayout>
                  <c:x val="-8.0418174507450476E-4"/>
                  <c:y val="-4.74308300395256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5FC7-4F16-BE54-14936B14D143}"/>
                </c:ext>
              </c:extLst>
            </c:dLbl>
            <c:dLbl>
              <c:idx val="17"/>
              <c:layout>
                <c:manualLayout>
                  <c:x val="-8.0418174507438679E-4"/>
                  <c:y val="-6.8511198945981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5FC7-4F16-BE54-14936B14D1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'Export and Import'!$C$10:$C$27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'Export and Import'!$I$10:$I$27</c:f>
              <c:numCache>
                <c:formatCode>General</c:formatCode>
                <c:ptCount val="18"/>
                <c:pt idx="0">
                  <c:v>25205</c:v>
                </c:pt>
                <c:pt idx="1">
                  <c:v>7541</c:v>
                </c:pt>
                <c:pt idx="2">
                  <c:v>14740.5</c:v>
                </c:pt>
                <c:pt idx="3">
                  <c:v>11672</c:v>
                </c:pt>
                <c:pt idx="4">
                  <c:v>18451.75</c:v>
                </c:pt>
                <c:pt idx="5">
                  <c:v>472.5</c:v>
                </c:pt>
                <c:pt idx="6">
                  <c:v>922</c:v>
                </c:pt>
                <c:pt idx="7">
                  <c:v>19819.5</c:v>
                </c:pt>
                <c:pt idx="8">
                  <c:v>356</c:v>
                </c:pt>
                <c:pt idx="9">
                  <c:v>6413</c:v>
                </c:pt>
                <c:pt idx="10">
                  <c:v>3423</c:v>
                </c:pt>
                <c:pt idx="11">
                  <c:v>133</c:v>
                </c:pt>
                <c:pt idx="12">
                  <c:v>1470</c:v>
                </c:pt>
                <c:pt idx="13">
                  <c:v>4980.75</c:v>
                </c:pt>
                <c:pt idx="14">
                  <c:v>894</c:v>
                </c:pt>
                <c:pt idx="15">
                  <c:v>208</c:v>
                </c:pt>
                <c:pt idx="16">
                  <c:v>19287.25</c:v>
                </c:pt>
                <c:pt idx="17">
                  <c:v>235.25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5FC7-4F16-BE54-14936B14D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1709232"/>
        <c:axId val="911702704"/>
      </c:barChart>
      <c:catAx>
        <c:axId val="911709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702704"/>
        <c:crosses val="autoZero"/>
        <c:auto val="1"/>
        <c:lblAlgn val="ctr"/>
        <c:lblOffset val="100"/>
        <c:noMultiLvlLbl val="0"/>
      </c:catAx>
      <c:valAx>
        <c:axId val="91170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170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178053056188404"/>
          <c:y val="0.94174860266818983"/>
          <c:w val="0.34673720244389494"/>
          <c:h val="4.44344715977860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         Statistics of the import and export full container during June</a:t>
            </a:r>
          </a:p>
          <a:p>
            <a:pPr>
              <a:defRPr sz="1800" b="1"/>
            </a:pPr>
            <a:r>
              <a:rPr lang="en-US" sz="1800" b="1"/>
              <a:t> 2023</a:t>
            </a:r>
          </a:p>
        </c:rich>
      </c:tx>
      <c:layout>
        <c:manualLayout>
          <c:xMode val="edge"/>
          <c:yMode val="edge"/>
          <c:x val="0.18780113024706582"/>
          <c:y val="5.0545357807927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82866101231928E-2"/>
          <c:y val="0.19214509105901992"/>
          <c:w val="0.91006006529405148"/>
          <c:h val="0.67509518206775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TEUs!$F$9:$F$10</c:f>
              <c:strCache>
                <c:ptCount val="2"/>
                <c:pt idx="0">
                  <c:v>IMPORT</c:v>
                </c:pt>
                <c:pt idx="1">
                  <c:v>TEUs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2.2513012343866943E-3"/>
                  <c:y val="-6.5925001745456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8D-4C4A-9782-09B6F955AB4E}"/>
                </c:ext>
              </c:extLst>
            </c:dLbl>
            <c:dLbl>
              <c:idx val="5"/>
              <c:layout>
                <c:manualLayout>
                  <c:x val="4.4316953432808942E-8"/>
                  <c:y val="-2.9666121011829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2152804146365068E-2"/>
                      <c:h val="4.60981872441350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B8D-4C4A-9782-09B6F955AB4E}"/>
                </c:ext>
              </c:extLst>
            </c:dLbl>
            <c:dLbl>
              <c:idx val="6"/>
              <c:layout>
                <c:manualLayout>
                  <c:x val="-2.2513012343867767E-3"/>
                  <c:y val="-4.6147501221818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8D-4C4A-9782-09B6F955AB4E}"/>
                </c:ext>
              </c:extLst>
            </c:dLbl>
            <c:dLbl>
              <c:idx val="8"/>
              <c:layout>
                <c:manualLayout>
                  <c:x val="-2.2840824899088966E-3"/>
                  <c:y val="-1.0709503180244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8D-4C4A-9782-09B6F955AB4E}"/>
                </c:ext>
              </c:extLst>
            </c:dLbl>
            <c:dLbl>
              <c:idx val="9"/>
              <c:layout>
                <c:manualLayout>
                  <c:x val="0"/>
                  <c:y val="-2.1419006360489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8D-4C4A-9782-09B6F955AB4E}"/>
                </c:ext>
              </c:extLst>
            </c:dLbl>
            <c:dLbl>
              <c:idx val="13"/>
              <c:layout>
                <c:manualLayout>
                  <c:x val="0"/>
                  <c:y val="-2.1419006360489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8D-4C4A-9782-09B6F955A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TEUs!$E$11:$E$28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TEUs!$F$11:$F$28</c:f>
              <c:numCache>
                <c:formatCode>General</c:formatCode>
                <c:ptCount val="18"/>
                <c:pt idx="0">
                  <c:v>170554.5</c:v>
                </c:pt>
                <c:pt idx="1">
                  <c:v>50542.75</c:v>
                </c:pt>
                <c:pt idx="2">
                  <c:v>68204.5</c:v>
                </c:pt>
                <c:pt idx="3">
                  <c:v>29478</c:v>
                </c:pt>
                <c:pt idx="4">
                  <c:v>10172</c:v>
                </c:pt>
                <c:pt idx="5">
                  <c:v>3082</c:v>
                </c:pt>
                <c:pt idx="6">
                  <c:v>2554.5</c:v>
                </c:pt>
                <c:pt idx="7">
                  <c:v>31285.25</c:v>
                </c:pt>
                <c:pt idx="8">
                  <c:v>4309</c:v>
                </c:pt>
                <c:pt idx="9">
                  <c:v>20628</c:v>
                </c:pt>
                <c:pt idx="10">
                  <c:v>1150</c:v>
                </c:pt>
                <c:pt idx="11">
                  <c:v>300</c:v>
                </c:pt>
                <c:pt idx="12">
                  <c:v>1908</c:v>
                </c:pt>
                <c:pt idx="13">
                  <c:v>1428.25</c:v>
                </c:pt>
                <c:pt idx="14">
                  <c:v>10898</c:v>
                </c:pt>
                <c:pt idx="15">
                  <c:v>3833</c:v>
                </c:pt>
                <c:pt idx="16">
                  <c:v>35308.5</c:v>
                </c:pt>
                <c:pt idx="1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8D-4C4A-9782-09B6F955AB4E}"/>
            </c:ext>
          </c:extLst>
        </c:ser>
        <c:ser>
          <c:idx val="1"/>
          <c:order val="1"/>
          <c:tx>
            <c:strRef>
              <c:f>TEUs!$G$9:$G$10</c:f>
              <c:strCache>
                <c:ptCount val="2"/>
                <c:pt idx="0">
                  <c:v>EXPORT</c:v>
                </c:pt>
                <c:pt idx="1">
                  <c:v>TEUs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75390370316008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8D-4C4A-9782-09B6F955AB4E}"/>
                </c:ext>
              </c:extLst>
            </c:dLbl>
            <c:dLbl>
              <c:idx val="1"/>
              <c:layout>
                <c:manualLayout>
                  <c:x val="3.37695185158004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B8D-4C4A-9782-09B6F955AB4E}"/>
                </c:ext>
              </c:extLst>
            </c:dLbl>
            <c:dLbl>
              <c:idx val="2"/>
              <c:layout>
                <c:manualLayout>
                  <c:x val="6.7539037031600409E-3"/>
                  <c:y val="3.29625008727276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B8D-4C4A-9782-09B6F955AB4E}"/>
                </c:ext>
              </c:extLst>
            </c:dLbl>
            <c:dLbl>
              <c:idx val="3"/>
              <c:layout>
                <c:manualLayout>
                  <c:x val="4.502602468773347E-3"/>
                  <c:y val="-1.208611070021797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B8D-4C4A-9782-09B6F955AB4E}"/>
                </c:ext>
              </c:extLst>
            </c:dLbl>
            <c:dLbl>
              <c:idx val="4"/>
              <c:layout>
                <c:manualLayout>
                  <c:x val="0"/>
                  <c:y val="-2.6370000698182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B8D-4C4A-9782-09B6F955AB4E}"/>
                </c:ext>
              </c:extLst>
            </c:dLbl>
            <c:dLbl>
              <c:idx val="7"/>
              <c:layout>
                <c:manualLayout>
                  <c:x val="2.2349039616164721E-3"/>
                  <c:y val="-2.1418877338747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B8D-4C4A-9782-09B6F955AB4E}"/>
                </c:ext>
              </c:extLst>
            </c:dLbl>
            <c:dLbl>
              <c:idx val="9"/>
              <c:layout>
                <c:manualLayout>
                  <c:x val="3.376951851580041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B8D-4C4A-9782-09B6F955AB4E}"/>
                </c:ext>
              </c:extLst>
            </c:dLbl>
            <c:dLbl>
              <c:idx val="12"/>
              <c:layout>
                <c:manualLayout>
                  <c:x val="0"/>
                  <c:y val="-2.1419006360489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B8D-4C4A-9782-09B6F955AB4E}"/>
                </c:ext>
              </c:extLst>
            </c:dLbl>
            <c:dLbl>
              <c:idx val="16"/>
              <c:layout>
                <c:manualLayout>
                  <c:x val="9.136329959635586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B8D-4C4A-9782-09B6F955AB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TEUs!$E$11:$E$28</c:f>
              <c:strCache>
                <c:ptCount val="18"/>
                <c:pt idx="0">
                  <c:v>FAR EAST </c:v>
                </c:pt>
                <c:pt idx="1">
                  <c:v>Northern Europe</c:v>
                </c:pt>
                <c:pt idx="2">
                  <c:v>W.MED </c:v>
                </c:pt>
                <c:pt idx="3">
                  <c:v>RED SEA</c:v>
                </c:pt>
                <c:pt idx="4">
                  <c:v>A.GULF</c:v>
                </c:pt>
                <c:pt idx="5">
                  <c:v>OCEANIA</c:v>
                </c:pt>
                <c:pt idx="6">
                  <c:v>E.MED</c:v>
                </c:pt>
                <c:pt idx="7">
                  <c:v>SUB.CONT</c:v>
                </c:pt>
                <c:pt idx="8">
                  <c:v>BLACK  SEA</c:v>
                </c:pt>
                <c:pt idx="9">
                  <c:v>S.E ASIA</c:v>
                </c:pt>
                <c:pt idx="10">
                  <c:v>E.AFRICA</c:v>
                </c:pt>
                <c:pt idx="11">
                  <c:v>S.AFRICA</c:v>
                </c:pt>
                <c:pt idx="12">
                  <c:v>W.AFRICA</c:v>
                </c:pt>
                <c:pt idx="13">
                  <c:v>N.AFRICA</c:v>
                </c:pt>
                <c:pt idx="14">
                  <c:v>S.AMERICA</c:v>
                </c:pt>
                <c:pt idx="15">
                  <c:v>C.AMERICA</c:v>
                </c:pt>
                <c:pt idx="16">
                  <c:v>N.AMERICA</c:v>
                </c:pt>
                <c:pt idx="17">
                  <c:v>Others</c:v>
                </c:pt>
              </c:strCache>
            </c:strRef>
          </c:cat>
          <c:val>
            <c:numRef>
              <c:f>TEUs!$G$11:$G$28</c:f>
              <c:numCache>
                <c:formatCode>General</c:formatCode>
                <c:ptCount val="18"/>
                <c:pt idx="0">
                  <c:v>25205</c:v>
                </c:pt>
                <c:pt idx="1">
                  <c:v>7541</c:v>
                </c:pt>
                <c:pt idx="2">
                  <c:v>14740.5</c:v>
                </c:pt>
                <c:pt idx="3">
                  <c:v>11672</c:v>
                </c:pt>
                <c:pt idx="4">
                  <c:v>18451.75</c:v>
                </c:pt>
                <c:pt idx="5">
                  <c:v>472.5</c:v>
                </c:pt>
                <c:pt idx="6">
                  <c:v>922</c:v>
                </c:pt>
                <c:pt idx="7">
                  <c:v>19819.5</c:v>
                </c:pt>
                <c:pt idx="8">
                  <c:v>356</c:v>
                </c:pt>
                <c:pt idx="9">
                  <c:v>6413</c:v>
                </c:pt>
                <c:pt idx="10">
                  <c:v>3423</c:v>
                </c:pt>
                <c:pt idx="11">
                  <c:v>133</c:v>
                </c:pt>
                <c:pt idx="12">
                  <c:v>1470</c:v>
                </c:pt>
                <c:pt idx="13">
                  <c:v>4980.75</c:v>
                </c:pt>
                <c:pt idx="14">
                  <c:v>894</c:v>
                </c:pt>
                <c:pt idx="15">
                  <c:v>208</c:v>
                </c:pt>
                <c:pt idx="16">
                  <c:v>19287.25</c:v>
                </c:pt>
                <c:pt idx="17">
                  <c:v>235.25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B8D-4C4A-9782-09B6F955A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9093648"/>
        <c:axId val="433838856"/>
      </c:barChart>
      <c:catAx>
        <c:axId val="319093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3838856"/>
        <c:crosses val="autoZero"/>
        <c:auto val="1"/>
        <c:lblAlgn val="ctr"/>
        <c:lblOffset val="100"/>
        <c:noMultiLvlLbl val="0"/>
      </c:catAx>
      <c:valAx>
        <c:axId val="433838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09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800100</xdr:colOff>
      <xdr:row>31</xdr:row>
      <xdr:rowOff>76200</xdr:rowOff>
    </xdr:from>
    <xdr:to>
      <xdr:col>27</xdr:col>
      <xdr:colOff>47625</xdr:colOff>
      <xdr:row>56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6AC95F-847C-4B4F-A6F7-2AB99DF0DF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37</xdr:row>
      <xdr:rowOff>0</xdr:rowOff>
    </xdr:from>
    <xdr:to>
      <xdr:col>18</xdr:col>
      <xdr:colOff>90489</xdr:colOff>
      <xdr:row>63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D24449-F1F9-472D-AD5F-C5F4B53BC3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A1BFF-9B07-44C1-AF19-E91CBD60DE1D}">
  <dimension ref="B2:L154"/>
  <sheetViews>
    <sheetView workbookViewId="0">
      <selection activeCell="K55" sqref="J55:K55"/>
    </sheetView>
  </sheetViews>
  <sheetFormatPr defaultColWidth="9.109375" defaultRowHeight="14.4" x14ac:dyDescent="0.3"/>
  <cols>
    <col min="2" max="2" width="18.88671875" bestFit="1" customWidth="1"/>
    <col min="3" max="4" width="8.5546875" bestFit="1" customWidth="1"/>
    <col min="5" max="5" width="6.5546875" bestFit="1" customWidth="1"/>
    <col min="6" max="6" width="10.5546875" bestFit="1" customWidth="1"/>
    <col min="8" max="8" width="23" customWidth="1"/>
    <col min="9" max="10" width="6" bestFit="1" customWidth="1"/>
    <col min="11" max="11" width="4" bestFit="1" customWidth="1"/>
    <col min="12" max="12" width="8.5546875" bestFit="1" customWidth="1"/>
  </cols>
  <sheetData>
    <row r="2" spans="2:12" ht="15" thickBot="1" x14ac:dyDescent="0.35"/>
    <row r="3" spans="2:12" ht="15" customHeight="1" x14ac:dyDescent="0.3">
      <c r="D3" s="96" t="s">
        <v>191</v>
      </c>
      <c r="E3" s="97"/>
      <c r="F3" s="97"/>
      <c r="G3" s="97"/>
      <c r="H3" s="98"/>
    </row>
    <row r="4" spans="2:12" ht="15.75" customHeight="1" x14ac:dyDescent="0.3">
      <c r="D4" s="99"/>
      <c r="E4" s="100"/>
      <c r="F4" s="100"/>
      <c r="G4" s="100"/>
      <c r="H4" s="101"/>
    </row>
    <row r="5" spans="2:12" ht="51.75" customHeight="1" thickBot="1" x14ac:dyDescent="0.35">
      <c r="D5" s="102"/>
      <c r="E5" s="103"/>
      <c r="F5" s="103"/>
      <c r="G5" s="103"/>
      <c r="H5" s="104"/>
    </row>
    <row r="6" spans="2:12" ht="15" customHeight="1" x14ac:dyDescent="0.3">
      <c r="D6" s="71"/>
      <c r="E6" s="71"/>
      <c r="F6" s="71"/>
      <c r="G6" s="71"/>
      <c r="H6" s="71"/>
    </row>
    <row r="7" spans="2:12" ht="15" thickBot="1" x14ac:dyDescent="0.35"/>
    <row r="8" spans="2:12" ht="16.2" thickBot="1" x14ac:dyDescent="0.35">
      <c r="B8" s="90" t="s">
        <v>97</v>
      </c>
      <c r="C8" s="91"/>
      <c r="D8" s="91"/>
      <c r="E8" s="91"/>
      <c r="F8" s="92"/>
      <c r="H8" s="93" t="s">
        <v>112</v>
      </c>
      <c r="I8" s="94"/>
      <c r="J8" s="94"/>
      <c r="K8" s="94"/>
      <c r="L8" s="95"/>
    </row>
    <row r="9" spans="2:12" ht="15" thickBot="1" x14ac:dyDescent="0.35">
      <c r="B9" s="74" t="s">
        <v>93</v>
      </c>
      <c r="C9" s="75" t="s">
        <v>94</v>
      </c>
      <c r="D9" s="75" t="s">
        <v>95</v>
      </c>
      <c r="E9" s="76" t="s">
        <v>174</v>
      </c>
      <c r="F9" s="77" t="s">
        <v>96</v>
      </c>
      <c r="H9" s="63" t="s">
        <v>93</v>
      </c>
      <c r="I9" s="64" t="s">
        <v>94</v>
      </c>
      <c r="J9" s="65" t="s">
        <v>95</v>
      </c>
      <c r="K9" s="142" t="s">
        <v>174</v>
      </c>
      <c r="L9" s="77" t="s">
        <v>96</v>
      </c>
    </row>
    <row r="10" spans="2:12" x14ac:dyDescent="0.3">
      <c r="B10" s="30" t="s">
        <v>98</v>
      </c>
      <c r="C10" s="139">
        <v>1</v>
      </c>
      <c r="D10" s="139">
        <v>9</v>
      </c>
      <c r="E10" s="139"/>
      <c r="F10" s="141">
        <v>19</v>
      </c>
      <c r="H10" s="21" t="s">
        <v>98</v>
      </c>
      <c r="I10" s="84">
        <v>13</v>
      </c>
      <c r="J10" s="84">
        <v>13</v>
      </c>
      <c r="K10" s="139"/>
      <c r="L10" s="139">
        <v>39</v>
      </c>
    </row>
    <row r="11" spans="2:12" x14ac:dyDescent="0.3">
      <c r="B11" s="27" t="s">
        <v>0</v>
      </c>
      <c r="C11" s="62">
        <v>1307</v>
      </c>
      <c r="D11" s="62">
        <v>47</v>
      </c>
      <c r="E11" s="62">
        <v>1</v>
      </c>
      <c r="F11" s="136">
        <v>1403.25</v>
      </c>
      <c r="H11" s="27" t="s">
        <v>0</v>
      </c>
      <c r="I11" s="62">
        <v>406</v>
      </c>
      <c r="J11" s="62">
        <v>1808</v>
      </c>
      <c r="K11" s="62">
        <v>6</v>
      </c>
      <c r="L11" s="62">
        <v>4035.5</v>
      </c>
    </row>
    <row r="12" spans="2:12" x14ac:dyDescent="0.3">
      <c r="B12" s="27" t="s">
        <v>99</v>
      </c>
      <c r="C12" s="62">
        <v>1</v>
      </c>
      <c r="D12" s="62">
        <v>1</v>
      </c>
      <c r="E12" s="62"/>
      <c r="F12" s="136">
        <v>3</v>
      </c>
      <c r="H12" s="27" t="s">
        <v>99</v>
      </c>
      <c r="I12" s="62">
        <v>2</v>
      </c>
      <c r="J12" s="62">
        <v>17</v>
      </c>
      <c r="K12" s="62"/>
      <c r="L12" s="62">
        <v>36</v>
      </c>
    </row>
    <row r="13" spans="2:12" x14ac:dyDescent="0.3">
      <c r="B13" s="27" t="s">
        <v>1</v>
      </c>
      <c r="C13" s="62">
        <v>459</v>
      </c>
      <c r="D13" s="62">
        <v>314</v>
      </c>
      <c r="E13" s="62"/>
      <c r="F13" s="136">
        <v>1087</v>
      </c>
      <c r="H13" s="27" t="s">
        <v>1</v>
      </c>
      <c r="I13" s="62">
        <v>13</v>
      </c>
      <c r="J13" s="62">
        <v>7</v>
      </c>
      <c r="K13" s="62"/>
      <c r="L13" s="62">
        <v>27</v>
      </c>
    </row>
    <row r="14" spans="2:12" x14ac:dyDescent="0.3">
      <c r="B14" s="27" t="s">
        <v>2</v>
      </c>
      <c r="C14" s="62">
        <v>1379</v>
      </c>
      <c r="D14" s="62">
        <v>405</v>
      </c>
      <c r="E14" s="62"/>
      <c r="F14" s="136">
        <v>2189</v>
      </c>
      <c r="H14" s="27" t="s">
        <v>2</v>
      </c>
      <c r="I14" s="62">
        <v>276</v>
      </c>
      <c r="J14" s="62">
        <v>82</v>
      </c>
      <c r="K14" s="62">
        <v>2</v>
      </c>
      <c r="L14" s="62">
        <v>444.5</v>
      </c>
    </row>
    <row r="15" spans="2:12" x14ac:dyDescent="0.3">
      <c r="B15" s="27" t="s">
        <v>3</v>
      </c>
      <c r="C15" s="62">
        <v>7</v>
      </c>
      <c r="D15" s="62">
        <v>15</v>
      </c>
      <c r="E15" s="62"/>
      <c r="F15" s="136">
        <v>37</v>
      </c>
      <c r="H15" s="27" t="s">
        <v>122</v>
      </c>
      <c r="I15" s="62"/>
      <c r="J15" s="62">
        <v>1</v>
      </c>
      <c r="K15" s="62"/>
      <c r="L15" s="62">
        <v>2</v>
      </c>
    </row>
    <row r="16" spans="2:12" x14ac:dyDescent="0.3">
      <c r="B16" s="27" t="s">
        <v>4</v>
      </c>
      <c r="C16" s="62">
        <v>65</v>
      </c>
      <c r="D16" s="62">
        <v>557</v>
      </c>
      <c r="E16" s="62"/>
      <c r="F16" s="136">
        <v>1179</v>
      </c>
      <c r="H16" s="27" t="s">
        <v>137</v>
      </c>
      <c r="I16" s="62">
        <v>1</v>
      </c>
      <c r="J16" s="62">
        <v>29</v>
      </c>
      <c r="K16" s="62"/>
      <c r="L16" s="62">
        <v>59</v>
      </c>
    </row>
    <row r="17" spans="2:12" x14ac:dyDescent="0.3">
      <c r="B17" s="27" t="s">
        <v>5</v>
      </c>
      <c r="C17" s="62">
        <v>1995</v>
      </c>
      <c r="D17" s="62">
        <v>5660</v>
      </c>
      <c r="E17" s="62"/>
      <c r="F17" s="136">
        <v>13315</v>
      </c>
      <c r="H17" s="27" t="s">
        <v>3</v>
      </c>
      <c r="I17" s="62">
        <v>189</v>
      </c>
      <c r="J17" s="62">
        <v>33</v>
      </c>
      <c r="K17" s="62"/>
      <c r="L17" s="62">
        <v>255</v>
      </c>
    </row>
    <row r="18" spans="2:12" x14ac:dyDescent="0.3">
      <c r="B18" s="27" t="s">
        <v>6</v>
      </c>
      <c r="C18" s="62">
        <v>548</v>
      </c>
      <c r="D18" s="62">
        <v>4083</v>
      </c>
      <c r="E18" s="62"/>
      <c r="F18" s="136">
        <v>8714</v>
      </c>
      <c r="H18" s="27" t="s">
        <v>4</v>
      </c>
      <c r="I18" s="62">
        <v>20</v>
      </c>
      <c r="J18" s="62">
        <v>497</v>
      </c>
      <c r="K18" s="62"/>
      <c r="L18" s="62">
        <v>1014</v>
      </c>
    </row>
    <row r="19" spans="2:12" x14ac:dyDescent="0.3">
      <c r="B19" s="27" t="s">
        <v>7</v>
      </c>
      <c r="C19" s="62">
        <v>128</v>
      </c>
      <c r="D19" s="62">
        <v>296</v>
      </c>
      <c r="E19" s="62"/>
      <c r="F19" s="136">
        <v>720</v>
      </c>
      <c r="H19" s="27" t="s">
        <v>5</v>
      </c>
      <c r="I19" s="62">
        <v>1260</v>
      </c>
      <c r="J19" s="62">
        <v>847</v>
      </c>
      <c r="K19" s="62"/>
      <c r="L19" s="62">
        <v>2954</v>
      </c>
    </row>
    <row r="20" spans="2:12" x14ac:dyDescent="0.3">
      <c r="B20" s="27" t="s">
        <v>8</v>
      </c>
      <c r="C20" s="62">
        <v>9</v>
      </c>
      <c r="D20" s="62">
        <v>88</v>
      </c>
      <c r="E20" s="62"/>
      <c r="F20" s="136">
        <v>185</v>
      </c>
      <c r="H20" s="27" t="s">
        <v>185</v>
      </c>
      <c r="I20" s="62"/>
      <c r="J20" s="62">
        <v>1</v>
      </c>
      <c r="K20" s="62"/>
      <c r="L20" s="62">
        <v>2</v>
      </c>
    </row>
    <row r="21" spans="2:12" x14ac:dyDescent="0.3">
      <c r="B21" s="27" t="s">
        <v>9</v>
      </c>
      <c r="C21" s="62">
        <v>3</v>
      </c>
      <c r="D21" s="62">
        <v>13</v>
      </c>
      <c r="E21" s="62"/>
      <c r="F21" s="136">
        <v>29</v>
      </c>
      <c r="H21" s="27" t="s">
        <v>100</v>
      </c>
      <c r="I21" s="62">
        <v>28</v>
      </c>
      <c r="J21" s="62">
        <v>12</v>
      </c>
      <c r="K21" s="62"/>
      <c r="L21" s="62">
        <v>52</v>
      </c>
    </row>
    <row r="22" spans="2:12" x14ac:dyDescent="0.3">
      <c r="B22" s="27" t="s">
        <v>10</v>
      </c>
      <c r="C22" s="62">
        <v>271</v>
      </c>
      <c r="D22" s="62">
        <v>1187</v>
      </c>
      <c r="E22" s="62">
        <v>1</v>
      </c>
      <c r="F22" s="136">
        <v>2647.25</v>
      </c>
      <c r="H22" s="27" t="s">
        <v>6</v>
      </c>
      <c r="I22" s="62">
        <v>387</v>
      </c>
      <c r="J22" s="62">
        <v>15</v>
      </c>
      <c r="K22" s="62"/>
      <c r="L22" s="62">
        <v>417</v>
      </c>
    </row>
    <row r="23" spans="2:12" x14ac:dyDescent="0.3">
      <c r="B23" s="27" t="s">
        <v>11</v>
      </c>
      <c r="C23" s="62">
        <v>27</v>
      </c>
      <c r="D23" s="62">
        <v>72</v>
      </c>
      <c r="E23" s="62"/>
      <c r="F23" s="136">
        <v>171</v>
      </c>
      <c r="H23" s="27" t="s">
        <v>168</v>
      </c>
      <c r="I23" s="62">
        <v>1</v>
      </c>
      <c r="J23" s="62"/>
      <c r="K23" s="62"/>
      <c r="L23" s="62">
        <v>1</v>
      </c>
    </row>
    <row r="24" spans="2:12" x14ac:dyDescent="0.3">
      <c r="B24" s="27" t="s">
        <v>12</v>
      </c>
      <c r="C24" s="62">
        <v>17788</v>
      </c>
      <c r="D24" s="62">
        <v>61628</v>
      </c>
      <c r="E24" s="62">
        <v>325</v>
      </c>
      <c r="F24" s="136">
        <v>141775.25</v>
      </c>
      <c r="H24" s="27" t="s">
        <v>7</v>
      </c>
      <c r="I24" s="62">
        <v>21</v>
      </c>
      <c r="J24" s="62">
        <v>22</v>
      </c>
      <c r="K24" s="62"/>
      <c r="L24" s="62">
        <v>65</v>
      </c>
    </row>
    <row r="25" spans="2:12" x14ac:dyDescent="0.3">
      <c r="B25" s="27" t="s">
        <v>13</v>
      </c>
      <c r="C25" s="62">
        <v>82</v>
      </c>
      <c r="D25" s="62">
        <v>25</v>
      </c>
      <c r="E25" s="62"/>
      <c r="F25" s="136">
        <v>132</v>
      </c>
      <c r="H25" s="27" t="s">
        <v>171</v>
      </c>
      <c r="I25" s="62">
        <v>1</v>
      </c>
      <c r="J25" s="62"/>
      <c r="K25" s="62"/>
      <c r="L25" s="62">
        <v>1</v>
      </c>
    </row>
    <row r="26" spans="2:12" x14ac:dyDescent="0.3">
      <c r="B26" s="27" t="s">
        <v>113</v>
      </c>
      <c r="C26" s="132">
        <v>1</v>
      </c>
      <c r="D26" s="132"/>
      <c r="E26" s="132"/>
      <c r="F26" s="132">
        <v>1</v>
      </c>
      <c r="H26" s="27" t="s">
        <v>8</v>
      </c>
      <c r="I26" s="62">
        <v>1</v>
      </c>
      <c r="J26" s="62">
        <v>13</v>
      </c>
      <c r="K26" s="62"/>
      <c r="L26" s="62">
        <v>27</v>
      </c>
    </row>
    <row r="27" spans="2:12" x14ac:dyDescent="0.3">
      <c r="B27" s="27" t="s">
        <v>129</v>
      </c>
      <c r="C27" s="62">
        <v>2</v>
      </c>
      <c r="D27" s="62">
        <v>152</v>
      </c>
      <c r="E27" s="62"/>
      <c r="F27" s="136">
        <v>306</v>
      </c>
      <c r="H27" s="27" t="s">
        <v>9</v>
      </c>
      <c r="I27" s="62">
        <v>41</v>
      </c>
      <c r="J27" s="62">
        <v>101</v>
      </c>
      <c r="K27" s="62"/>
      <c r="L27" s="62">
        <v>243</v>
      </c>
    </row>
    <row r="28" spans="2:12" x14ac:dyDescent="0.3">
      <c r="B28" s="27" t="s">
        <v>14</v>
      </c>
      <c r="C28" s="62">
        <v>302</v>
      </c>
      <c r="D28" s="62">
        <v>334</v>
      </c>
      <c r="E28" s="62"/>
      <c r="F28" s="136">
        <v>970</v>
      </c>
      <c r="H28" s="27" t="s">
        <v>10</v>
      </c>
      <c r="I28" s="62">
        <v>250</v>
      </c>
      <c r="J28" s="62">
        <v>496</v>
      </c>
      <c r="K28" s="62">
        <v>4</v>
      </c>
      <c r="L28" s="62">
        <v>1251</v>
      </c>
    </row>
    <row r="29" spans="2:12" x14ac:dyDescent="0.3">
      <c r="B29" s="27" t="s">
        <v>15</v>
      </c>
      <c r="C29" s="62">
        <v>58</v>
      </c>
      <c r="D29" s="62">
        <v>58</v>
      </c>
      <c r="E29" s="62"/>
      <c r="F29" s="136">
        <v>174</v>
      </c>
      <c r="H29" s="27" t="s">
        <v>11</v>
      </c>
      <c r="I29" s="62">
        <v>9</v>
      </c>
      <c r="J29" s="62">
        <v>22</v>
      </c>
      <c r="K29" s="62"/>
      <c r="L29" s="62">
        <v>53</v>
      </c>
    </row>
    <row r="30" spans="2:12" x14ac:dyDescent="0.3">
      <c r="B30" s="27" t="s">
        <v>147</v>
      </c>
      <c r="C30" s="62"/>
      <c r="D30" s="62">
        <v>2</v>
      </c>
      <c r="E30" s="62"/>
      <c r="F30" s="136">
        <v>4</v>
      </c>
      <c r="H30" s="27" t="s">
        <v>12</v>
      </c>
      <c r="I30" s="62">
        <v>12822</v>
      </c>
      <c r="J30" s="62">
        <v>1518</v>
      </c>
      <c r="K30" s="62"/>
      <c r="L30" s="62">
        <v>15858</v>
      </c>
    </row>
    <row r="31" spans="2:12" x14ac:dyDescent="0.3">
      <c r="B31" s="27" t="s">
        <v>16</v>
      </c>
      <c r="C31" s="62">
        <v>103</v>
      </c>
      <c r="D31" s="62">
        <v>419</v>
      </c>
      <c r="E31" s="62"/>
      <c r="F31" s="136">
        <v>941</v>
      </c>
      <c r="H31" s="27" t="s">
        <v>13</v>
      </c>
      <c r="I31" s="62">
        <v>89</v>
      </c>
      <c r="J31" s="62"/>
      <c r="K31" s="62"/>
      <c r="L31" s="62">
        <v>89</v>
      </c>
    </row>
    <row r="32" spans="2:12" x14ac:dyDescent="0.3">
      <c r="B32" s="27" t="s">
        <v>17</v>
      </c>
      <c r="C32" s="62">
        <v>714</v>
      </c>
      <c r="D32" s="62">
        <v>1</v>
      </c>
      <c r="E32" s="62"/>
      <c r="F32" s="136">
        <v>716</v>
      </c>
      <c r="H32" s="27" t="s">
        <v>138</v>
      </c>
      <c r="I32" s="62">
        <v>2</v>
      </c>
      <c r="J32" s="62">
        <v>2</v>
      </c>
      <c r="K32" s="62"/>
      <c r="L32" s="62">
        <v>6</v>
      </c>
    </row>
    <row r="33" spans="2:12" x14ac:dyDescent="0.3">
      <c r="B33" s="27" t="s">
        <v>101</v>
      </c>
      <c r="C33" s="62">
        <v>1</v>
      </c>
      <c r="D33" s="62">
        <v>3</v>
      </c>
      <c r="E33" s="62"/>
      <c r="F33" s="136">
        <v>7</v>
      </c>
      <c r="H33" s="27" t="s">
        <v>113</v>
      </c>
      <c r="I33" s="62">
        <v>13</v>
      </c>
      <c r="J33" s="62">
        <v>36</v>
      </c>
      <c r="K33" s="62"/>
      <c r="L33" s="62">
        <v>85</v>
      </c>
    </row>
    <row r="34" spans="2:12" x14ac:dyDescent="0.3">
      <c r="B34" s="27" t="s">
        <v>18</v>
      </c>
      <c r="C34" s="62">
        <v>1</v>
      </c>
      <c r="D34" s="62">
        <v>1386</v>
      </c>
      <c r="E34" s="62"/>
      <c r="F34" s="136">
        <v>2773</v>
      </c>
      <c r="H34" s="27" t="s">
        <v>129</v>
      </c>
      <c r="I34" s="62">
        <v>12</v>
      </c>
      <c r="J34" s="62">
        <v>3</v>
      </c>
      <c r="K34" s="62"/>
      <c r="L34" s="62">
        <v>18</v>
      </c>
    </row>
    <row r="35" spans="2:12" x14ac:dyDescent="0.3">
      <c r="B35" s="27" t="s">
        <v>19</v>
      </c>
      <c r="C35" s="62">
        <v>11066</v>
      </c>
      <c r="D35" s="62">
        <v>6853</v>
      </c>
      <c r="E35" s="62">
        <v>8</v>
      </c>
      <c r="F35" s="136">
        <v>24790</v>
      </c>
      <c r="H35" s="27" t="s">
        <v>14</v>
      </c>
      <c r="I35" s="62">
        <v>10</v>
      </c>
      <c r="J35" s="62">
        <v>23</v>
      </c>
      <c r="K35" s="62"/>
      <c r="L35" s="62">
        <v>56</v>
      </c>
    </row>
    <row r="36" spans="2:12" x14ac:dyDescent="0.3">
      <c r="B36" s="27" t="s">
        <v>20</v>
      </c>
      <c r="C36" s="132">
        <v>1</v>
      </c>
      <c r="D36" s="132"/>
      <c r="E36" s="132"/>
      <c r="F36" s="132">
        <v>1</v>
      </c>
      <c r="H36" s="27" t="s">
        <v>121</v>
      </c>
      <c r="I36" s="62"/>
      <c r="J36" s="62">
        <v>1</v>
      </c>
      <c r="K36" s="62"/>
      <c r="L36" s="62">
        <v>2</v>
      </c>
    </row>
    <row r="37" spans="2:12" x14ac:dyDescent="0.3">
      <c r="B37" s="27" t="s">
        <v>102</v>
      </c>
      <c r="C37" s="62"/>
      <c r="D37" s="62">
        <v>11</v>
      </c>
      <c r="E37" s="62"/>
      <c r="F37" s="136">
        <v>22</v>
      </c>
      <c r="H37" s="27" t="s">
        <v>15</v>
      </c>
      <c r="I37" s="62">
        <v>32</v>
      </c>
      <c r="J37" s="62">
        <v>61</v>
      </c>
      <c r="K37" s="62"/>
      <c r="L37" s="62">
        <v>154</v>
      </c>
    </row>
    <row r="38" spans="2:12" x14ac:dyDescent="0.3">
      <c r="B38" s="27" t="s">
        <v>21</v>
      </c>
      <c r="C38" s="62">
        <v>6</v>
      </c>
      <c r="D38" s="62">
        <v>89</v>
      </c>
      <c r="E38" s="62"/>
      <c r="F38" s="136">
        <v>184</v>
      </c>
      <c r="H38" s="27" t="s">
        <v>147</v>
      </c>
      <c r="I38" s="62">
        <v>1</v>
      </c>
      <c r="J38" s="62">
        <v>2</v>
      </c>
      <c r="K38" s="62"/>
      <c r="L38" s="62">
        <v>5</v>
      </c>
    </row>
    <row r="39" spans="2:12" x14ac:dyDescent="0.3">
      <c r="B39" s="27" t="s">
        <v>172</v>
      </c>
      <c r="C39" s="62">
        <v>3</v>
      </c>
      <c r="D39" s="62"/>
      <c r="E39" s="62"/>
      <c r="F39" s="136">
        <v>3</v>
      </c>
      <c r="H39" s="27" t="s">
        <v>16</v>
      </c>
      <c r="I39" s="62">
        <v>6</v>
      </c>
      <c r="J39" s="62">
        <v>11</v>
      </c>
      <c r="K39" s="62"/>
      <c r="L39" s="62">
        <v>28</v>
      </c>
    </row>
    <row r="40" spans="2:12" x14ac:dyDescent="0.3">
      <c r="B40" s="27" t="s">
        <v>22</v>
      </c>
      <c r="C40" s="62">
        <v>39</v>
      </c>
      <c r="D40" s="62">
        <v>1806</v>
      </c>
      <c r="E40" s="62"/>
      <c r="F40" s="136">
        <v>3651</v>
      </c>
      <c r="H40" s="27" t="s">
        <v>193</v>
      </c>
      <c r="I40" s="62">
        <v>2</v>
      </c>
      <c r="J40" s="62">
        <v>2</v>
      </c>
      <c r="K40" s="62"/>
      <c r="L40" s="62">
        <v>6</v>
      </c>
    </row>
    <row r="41" spans="2:12" x14ac:dyDescent="0.3">
      <c r="B41" s="27" t="s">
        <v>23</v>
      </c>
      <c r="C41" s="62">
        <v>744</v>
      </c>
      <c r="D41" s="62">
        <v>1223</v>
      </c>
      <c r="E41" s="62"/>
      <c r="F41" s="136">
        <v>3190</v>
      </c>
      <c r="H41" s="27" t="s">
        <v>17</v>
      </c>
      <c r="I41" s="62">
        <v>417</v>
      </c>
      <c r="J41" s="62">
        <v>132</v>
      </c>
      <c r="K41" s="62"/>
      <c r="L41" s="62">
        <v>681</v>
      </c>
    </row>
    <row r="42" spans="2:12" x14ac:dyDescent="0.3">
      <c r="B42" s="27" t="s">
        <v>103</v>
      </c>
      <c r="C42" s="62">
        <v>1</v>
      </c>
      <c r="D42" s="62">
        <v>1</v>
      </c>
      <c r="E42" s="62"/>
      <c r="F42" s="136">
        <v>3</v>
      </c>
      <c r="H42" s="27" t="s">
        <v>101</v>
      </c>
      <c r="I42" s="62">
        <v>11</v>
      </c>
      <c r="J42" s="62">
        <v>4</v>
      </c>
      <c r="K42" s="62"/>
      <c r="L42" s="62">
        <v>19</v>
      </c>
    </row>
    <row r="43" spans="2:12" x14ac:dyDescent="0.3">
      <c r="B43" s="27" t="s">
        <v>24</v>
      </c>
      <c r="C43" s="62">
        <v>5</v>
      </c>
      <c r="D43" s="62">
        <v>26</v>
      </c>
      <c r="E43" s="62"/>
      <c r="F43" s="136">
        <v>57</v>
      </c>
      <c r="H43" s="27" t="s">
        <v>18</v>
      </c>
      <c r="I43" s="62">
        <v>21</v>
      </c>
      <c r="J43" s="62"/>
      <c r="K43" s="62"/>
      <c r="L43" s="62">
        <v>21</v>
      </c>
    </row>
    <row r="44" spans="2:12" x14ac:dyDescent="0.3">
      <c r="B44" s="27" t="s">
        <v>25</v>
      </c>
      <c r="C44" s="62">
        <v>1326</v>
      </c>
      <c r="D44" s="62">
        <v>3067</v>
      </c>
      <c r="E44" s="62">
        <v>1</v>
      </c>
      <c r="F44" s="136">
        <v>7462.25</v>
      </c>
      <c r="H44" s="27" t="s">
        <v>19</v>
      </c>
      <c r="I44" s="62">
        <v>1045</v>
      </c>
      <c r="J44" s="62">
        <v>548</v>
      </c>
      <c r="K44" s="62"/>
      <c r="L44" s="62">
        <v>2141</v>
      </c>
    </row>
    <row r="45" spans="2:12" x14ac:dyDescent="0.3">
      <c r="B45" s="27" t="s">
        <v>26</v>
      </c>
      <c r="C45" s="62">
        <v>15</v>
      </c>
      <c r="D45" s="62">
        <v>4</v>
      </c>
      <c r="E45" s="62"/>
      <c r="F45" s="136">
        <v>23</v>
      </c>
      <c r="H45" s="27" t="s">
        <v>20</v>
      </c>
      <c r="I45" s="62">
        <v>3</v>
      </c>
      <c r="J45" s="62">
        <v>1</v>
      </c>
      <c r="K45" s="62"/>
      <c r="L45" s="62">
        <v>5</v>
      </c>
    </row>
    <row r="46" spans="2:12" x14ac:dyDescent="0.3">
      <c r="B46" s="27" t="s">
        <v>27</v>
      </c>
      <c r="C46" s="62">
        <v>623</v>
      </c>
      <c r="D46" s="62">
        <v>862</v>
      </c>
      <c r="E46" s="62">
        <v>2</v>
      </c>
      <c r="F46" s="136">
        <v>2351.5</v>
      </c>
      <c r="H46" s="27" t="s">
        <v>102</v>
      </c>
      <c r="I46" s="62">
        <v>10</v>
      </c>
      <c r="J46" s="62">
        <v>15</v>
      </c>
      <c r="K46" s="62"/>
      <c r="L46" s="62">
        <v>40</v>
      </c>
    </row>
    <row r="47" spans="2:12" x14ac:dyDescent="0.3">
      <c r="B47" s="27" t="s">
        <v>28</v>
      </c>
      <c r="C47" s="62">
        <v>30</v>
      </c>
      <c r="D47" s="62">
        <v>350</v>
      </c>
      <c r="E47" s="62"/>
      <c r="F47" s="136">
        <v>730</v>
      </c>
      <c r="H47" s="27" t="s">
        <v>166</v>
      </c>
      <c r="I47" s="62">
        <v>1</v>
      </c>
      <c r="J47" s="62">
        <v>1</v>
      </c>
      <c r="K47" s="62"/>
      <c r="L47" s="62">
        <v>3</v>
      </c>
    </row>
    <row r="48" spans="2:12" x14ac:dyDescent="0.3">
      <c r="B48" s="37" t="s">
        <v>106</v>
      </c>
      <c r="C48" s="132">
        <v>1</v>
      </c>
      <c r="D48" s="132"/>
      <c r="E48" s="132"/>
      <c r="F48" s="132">
        <v>1</v>
      </c>
      <c r="H48" s="27" t="s">
        <v>21</v>
      </c>
      <c r="I48" s="62">
        <v>5</v>
      </c>
      <c r="J48" s="62">
        <v>1</v>
      </c>
      <c r="K48" s="62"/>
      <c r="L48" s="62">
        <v>7</v>
      </c>
    </row>
    <row r="49" spans="2:12" x14ac:dyDescent="0.3">
      <c r="B49" s="27" t="s">
        <v>29</v>
      </c>
      <c r="C49" s="62">
        <v>134</v>
      </c>
      <c r="D49" s="62">
        <v>189</v>
      </c>
      <c r="E49" s="62"/>
      <c r="F49" s="136">
        <v>512</v>
      </c>
      <c r="H49" s="27" t="s">
        <v>130</v>
      </c>
      <c r="I49" s="62"/>
      <c r="J49" s="62">
        <v>21</v>
      </c>
      <c r="K49" s="62"/>
      <c r="L49" s="62">
        <v>42</v>
      </c>
    </row>
    <row r="50" spans="2:12" x14ac:dyDescent="0.3">
      <c r="B50" s="27" t="s">
        <v>30</v>
      </c>
      <c r="C50" s="62">
        <v>16644</v>
      </c>
      <c r="D50" s="62">
        <v>6730</v>
      </c>
      <c r="E50" s="62">
        <v>1</v>
      </c>
      <c r="F50" s="136">
        <v>30106.25</v>
      </c>
      <c r="H50" s="27" t="s">
        <v>22</v>
      </c>
      <c r="I50" s="62">
        <v>31</v>
      </c>
      <c r="J50" s="62">
        <v>1</v>
      </c>
      <c r="K50" s="62"/>
      <c r="L50" s="62">
        <v>33</v>
      </c>
    </row>
    <row r="51" spans="2:12" x14ac:dyDescent="0.3">
      <c r="B51" s="27" t="s">
        <v>31</v>
      </c>
      <c r="C51" s="62">
        <v>2368</v>
      </c>
      <c r="D51" s="62">
        <v>3379</v>
      </c>
      <c r="E51" s="62"/>
      <c r="F51" s="136">
        <v>9126</v>
      </c>
      <c r="H51" s="27" t="s">
        <v>23</v>
      </c>
      <c r="I51" s="62">
        <v>249</v>
      </c>
      <c r="J51" s="62">
        <v>124</v>
      </c>
      <c r="K51" s="62"/>
      <c r="L51" s="62">
        <v>497</v>
      </c>
    </row>
    <row r="52" spans="2:12" x14ac:dyDescent="0.3">
      <c r="B52" s="27" t="s">
        <v>32</v>
      </c>
      <c r="C52" s="62">
        <v>119</v>
      </c>
      <c r="D52" s="62">
        <v>83</v>
      </c>
      <c r="E52" s="62"/>
      <c r="F52" s="136">
        <v>285</v>
      </c>
      <c r="H52" s="27" t="s">
        <v>103</v>
      </c>
      <c r="I52" s="62">
        <v>2</v>
      </c>
      <c r="J52" s="62">
        <v>15</v>
      </c>
      <c r="K52" s="62"/>
      <c r="L52" s="62">
        <v>32</v>
      </c>
    </row>
    <row r="53" spans="2:12" x14ac:dyDescent="0.3">
      <c r="B53" s="27" t="s">
        <v>33</v>
      </c>
      <c r="C53" s="62">
        <v>6</v>
      </c>
      <c r="D53" s="62">
        <v>8</v>
      </c>
      <c r="E53" s="62"/>
      <c r="F53" s="136">
        <v>22</v>
      </c>
      <c r="H53" s="27" t="s">
        <v>104</v>
      </c>
      <c r="I53" s="62">
        <v>25</v>
      </c>
      <c r="J53" s="62">
        <v>2</v>
      </c>
      <c r="K53" s="62"/>
      <c r="L53" s="62">
        <v>29</v>
      </c>
    </row>
    <row r="54" spans="2:12" x14ac:dyDescent="0.3">
      <c r="B54" s="27" t="s">
        <v>34</v>
      </c>
      <c r="C54" s="62">
        <v>34</v>
      </c>
      <c r="D54" s="62">
        <v>153</v>
      </c>
      <c r="E54" s="62"/>
      <c r="F54" s="136">
        <v>340</v>
      </c>
      <c r="H54" s="27" t="s">
        <v>24</v>
      </c>
      <c r="I54" s="62">
        <v>64</v>
      </c>
      <c r="J54" s="62">
        <v>36</v>
      </c>
      <c r="K54" s="62"/>
      <c r="L54" s="62">
        <v>136</v>
      </c>
    </row>
    <row r="55" spans="2:12" x14ac:dyDescent="0.3">
      <c r="B55" s="27" t="s">
        <v>35</v>
      </c>
      <c r="C55" s="62">
        <v>3514</v>
      </c>
      <c r="D55" s="62">
        <v>5702</v>
      </c>
      <c r="E55" s="62">
        <v>3</v>
      </c>
      <c r="F55" s="136">
        <v>14924.75</v>
      </c>
      <c r="H55" s="27" t="s">
        <v>25</v>
      </c>
      <c r="I55" s="62">
        <v>118</v>
      </c>
      <c r="J55" s="62">
        <v>204</v>
      </c>
      <c r="K55" s="62">
        <v>2</v>
      </c>
      <c r="L55" s="62">
        <v>530.5</v>
      </c>
    </row>
    <row r="56" spans="2:12" x14ac:dyDescent="0.3">
      <c r="B56" s="27" t="s">
        <v>107</v>
      </c>
      <c r="C56" s="62">
        <v>3</v>
      </c>
      <c r="D56" s="62">
        <v>19</v>
      </c>
      <c r="E56" s="62"/>
      <c r="F56" s="136">
        <v>41</v>
      </c>
      <c r="H56" s="27" t="s">
        <v>26</v>
      </c>
      <c r="I56" s="62">
        <v>24</v>
      </c>
      <c r="J56" s="62">
        <v>72</v>
      </c>
      <c r="K56" s="62"/>
      <c r="L56" s="62">
        <v>168</v>
      </c>
    </row>
    <row r="57" spans="2:12" x14ac:dyDescent="0.3">
      <c r="B57" s="27" t="s">
        <v>36</v>
      </c>
      <c r="C57" s="62">
        <v>319</v>
      </c>
      <c r="D57" s="62">
        <v>1474</v>
      </c>
      <c r="E57" s="62"/>
      <c r="F57" s="136">
        <v>3267</v>
      </c>
      <c r="H57" s="27" t="s">
        <v>27</v>
      </c>
      <c r="I57" s="62">
        <v>500</v>
      </c>
      <c r="J57" s="62">
        <v>188</v>
      </c>
      <c r="K57" s="62"/>
      <c r="L57" s="62">
        <v>876</v>
      </c>
    </row>
    <row r="58" spans="2:12" x14ac:dyDescent="0.3">
      <c r="B58" s="27" t="s">
        <v>37</v>
      </c>
      <c r="C58" s="62">
        <v>4</v>
      </c>
      <c r="D58" s="62">
        <v>17</v>
      </c>
      <c r="E58" s="62"/>
      <c r="F58" s="136">
        <v>38</v>
      </c>
      <c r="H58" s="27" t="s">
        <v>115</v>
      </c>
      <c r="I58" s="62">
        <v>1</v>
      </c>
      <c r="J58" s="62">
        <v>13</v>
      </c>
      <c r="K58" s="62"/>
      <c r="L58" s="62">
        <v>27</v>
      </c>
    </row>
    <row r="59" spans="2:12" x14ac:dyDescent="0.3">
      <c r="B59" s="27" t="s">
        <v>38</v>
      </c>
      <c r="C59" s="62">
        <v>109</v>
      </c>
      <c r="D59" s="62">
        <v>319</v>
      </c>
      <c r="E59" s="62"/>
      <c r="F59" s="136">
        <v>747</v>
      </c>
      <c r="H59" s="27" t="s">
        <v>134</v>
      </c>
      <c r="I59" s="62"/>
      <c r="J59" s="62">
        <v>2</v>
      </c>
      <c r="K59" s="62">
        <v>1</v>
      </c>
      <c r="L59" s="62">
        <v>6.25</v>
      </c>
    </row>
    <row r="60" spans="2:12" x14ac:dyDescent="0.3">
      <c r="B60" s="27" t="s">
        <v>39</v>
      </c>
      <c r="C60" s="62">
        <v>156</v>
      </c>
      <c r="D60" s="62">
        <v>1406</v>
      </c>
      <c r="E60" s="62"/>
      <c r="F60" s="136">
        <v>2968</v>
      </c>
      <c r="H60" s="27" t="s">
        <v>28</v>
      </c>
      <c r="I60" s="62">
        <v>6</v>
      </c>
      <c r="J60" s="62">
        <v>5</v>
      </c>
      <c r="K60" s="62"/>
      <c r="L60" s="62">
        <v>16</v>
      </c>
    </row>
    <row r="61" spans="2:12" x14ac:dyDescent="0.3">
      <c r="B61" s="27" t="s">
        <v>40</v>
      </c>
      <c r="C61" s="62">
        <v>11</v>
      </c>
      <c r="D61" s="62">
        <v>62</v>
      </c>
      <c r="E61" s="62"/>
      <c r="F61" s="136">
        <v>135</v>
      </c>
      <c r="H61" s="27" t="s">
        <v>105</v>
      </c>
      <c r="I61" s="62"/>
      <c r="J61" s="62">
        <v>96</v>
      </c>
      <c r="K61" s="62"/>
      <c r="L61" s="62">
        <v>192</v>
      </c>
    </row>
    <row r="62" spans="2:12" x14ac:dyDescent="0.3">
      <c r="B62" s="27" t="s">
        <v>41</v>
      </c>
      <c r="C62" s="62">
        <v>10</v>
      </c>
      <c r="D62" s="62">
        <v>231</v>
      </c>
      <c r="E62" s="62"/>
      <c r="F62" s="136">
        <v>472</v>
      </c>
      <c r="H62" s="27" t="s">
        <v>136</v>
      </c>
      <c r="I62" s="62">
        <v>1</v>
      </c>
      <c r="J62" s="62">
        <v>1</v>
      </c>
      <c r="K62" s="62"/>
      <c r="L62" s="62">
        <v>3</v>
      </c>
    </row>
    <row r="63" spans="2:12" x14ac:dyDescent="0.3">
      <c r="B63" s="27" t="s">
        <v>42</v>
      </c>
      <c r="C63" s="62">
        <v>260</v>
      </c>
      <c r="D63" s="62">
        <v>321</v>
      </c>
      <c r="E63" s="62"/>
      <c r="F63" s="136">
        <v>902</v>
      </c>
      <c r="H63" s="27" t="s">
        <v>117</v>
      </c>
      <c r="I63" s="62">
        <v>3</v>
      </c>
      <c r="J63" s="62"/>
      <c r="K63" s="62"/>
      <c r="L63" s="62">
        <v>3</v>
      </c>
    </row>
    <row r="64" spans="2:12" x14ac:dyDescent="0.3">
      <c r="B64" s="27" t="s">
        <v>43</v>
      </c>
      <c r="C64" s="62"/>
      <c r="D64" s="62">
        <v>3</v>
      </c>
      <c r="E64" s="62"/>
      <c r="F64" s="136">
        <v>6</v>
      </c>
      <c r="H64" s="27" t="s">
        <v>106</v>
      </c>
      <c r="I64" s="62">
        <v>43</v>
      </c>
      <c r="J64" s="62">
        <v>10</v>
      </c>
      <c r="K64" s="62"/>
      <c r="L64" s="62">
        <v>63</v>
      </c>
    </row>
    <row r="65" spans="2:12" x14ac:dyDescent="0.3">
      <c r="B65" s="27" t="s">
        <v>44</v>
      </c>
      <c r="C65" s="62">
        <v>22</v>
      </c>
      <c r="D65" s="62">
        <v>5</v>
      </c>
      <c r="E65" s="62"/>
      <c r="F65" s="136">
        <v>32</v>
      </c>
      <c r="H65" s="27" t="s">
        <v>29</v>
      </c>
      <c r="I65" s="62">
        <v>51</v>
      </c>
      <c r="J65" s="62">
        <v>196</v>
      </c>
      <c r="K65" s="62"/>
      <c r="L65" s="62">
        <v>443</v>
      </c>
    </row>
    <row r="66" spans="2:12" x14ac:dyDescent="0.3">
      <c r="B66" s="27" t="s">
        <v>45</v>
      </c>
      <c r="C66" s="62">
        <v>21</v>
      </c>
      <c r="D66" s="62">
        <v>108</v>
      </c>
      <c r="E66" s="62"/>
      <c r="F66" s="136">
        <v>237</v>
      </c>
      <c r="H66" s="27" t="s">
        <v>119</v>
      </c>
      <c r="I66" s="62"/>
      <c r="J66" s="62">
        <v>4</v>
      </c>
      <c r="K66" s="62"/>
      <c r="L66" s="62">
        <v>8</v>
      </c>
    </row>
    <row r="67" spans="2:12" x14ac:dyDescent="0.3">
      <c r="B67" s="27" t="s">
        <v>46</v>
      </c>
      <c r="C67" s="62">
        <v>5</v>
      </c>
      <c r="D67" s="62">
        <v>2</v>
      </c>
      <c r="E67" s="62"/>
      <c r="F67" s="136">
        <v>9</v>
      </c>
      <c r="H67" s="27" t="s">
        <v>30</v>
      </c>
      <c r="I67" s="62">
        <v>7792</v>
      </c>
      <c r="J67" s="62">
        <v>5500</v>
      </c>
      <c r="K67" s="62">
        <v>6</v>
      </c>
      <c r="L67" s="62">
        <v>18805.5</v>
      </c>
    </row>
    <row r="68" spans="2:12" x14ac:dyDescent="0.3">
      <c r="B68" s="27" t="s">
        <v>47</v>
      </c>
      <c r="C68" s="62">
        <v>2879</v>
      </c>
      <c r="D68" s="62">
        <v>800</v>
      </c>
      <c r="E68" s="62"/>
      <c r="F68" s="136">
        <v>4479</v>
      </c>
      <c r="H68" s="27" t="s">
        <v>31</v>
      </c>
      <c r="I68" s="62">
        <v>2242</v>
      </c>
      <c r="J68" s="62">
        <v>98</v>
      </c>
      <c r="K68" s="62"/>
      <c r="L68" s="62">
        <v>2438</v>
      </c>
    </row>
    <row r="69" spans="2:12" x14ac:dyDescent="0.3">
      <c r="B69" s="37" t="s">
        <v>169</v>
      </c>
      <c r="C69" s="132"/>
      <c r="D69" s="132">
        <v>1</v>
      </c>
      <c r="E69" s="132"/>
      <c r="F69" s="132">
        <v>2</v>
      </c>
      <c r="H69" s="27" t="s">
        <v>32</v>
      </c>
      <c r="I69" s="62">
        <v>28</v>
      </c>
      <c r="J69" s="62">
        <v>3</v>
      </c>
      <c r="K69" s="62"/>
      <c r="L69" s="62">
        <v>34</v>
      </c>
    </row>
    <row r="70" spans="2:12" x14ac:dyDescent="0.3">
      <c r="B70" s="27" t="s">
        <v>48</v>
      </c>
      <c r="C70" s="62">
        <v>7</v>
      </c>
      <c r="D70" s="62">
        <v>42</v>
      </c>
      <c r="E70" s="62"/>
      <c r="F70" s="136">
        <v>91</v>
      </c>
      <c r="H70" s="27" t="s">
        <v>33</v>
      </c>
      <c r="I70" s="62">
        <v>120</v>
      </c>
      <c r="J70" s="62">
        <v>446</v>
      </c>
      <c r="K70" s="62">
        <v>3</v>
      </c>
      <c r="L70" s="62">
        <v>1018.75</v>
      </c>
    </row>
    <row r="71" spans="2:12" x14ac:dyDescent="0.3">
      <c r="B71" s="37" t="s">
        <v>49</v>
      </c>
      <c r="C71" s="132"/>
      <c r="D71" s="132">
        <v>1</v>
      </c>
      <c r="E71" s="132"/>
      <c r="F71" s="132">
        <v>2</v>
      </c>
      <c r="H71" s="27" t="s">
        <v>34</v>
      </c>
      <c r="I71" s="62">
        <v>3</v>
      </c>
      <c r="J71" s="62">
        <v>29</v>
      </c>
      <c r="K71" s="62"/>
      <c r="L71" s="62">
        <v>61</v>
      </c>
    </row>
    <row r="72" spans="2:12" x14ac:dyDescent="0.3">
      <c r="B72" s="27" t="s">
        <v>108</v>
      </c>
      <c r="C72" s="62">
        <v>8</v>
      </c>
      <c r="D72" s="62">
        <v>16</v>
      </c>
      <c r="E72" s="62"/>
      <c r="F72" s="136">
        <v>40</v>
      </c>
      <c r="H72" s="27" t="s">
        <v>35</v>
      </c>
      <c r="I72" s="62">
        <v>374</v>
      </c>
      <c r="J72" s="62">
        <v>118</v>
      </c>
      <c r="K72" s="62"/>
      <c r="L72" s="62">
        <v>610</v>
      </c>
    </row>
    <row r="73" spans="2:12" x14ac:dyDescent="0.3">
      <c r="B73" s="27" t="s">
        <v>50</v>
      </c>
      <c r="C73" s="62">
        <v>61</v>
      </c>
      <c r="D73" s="62">
        <v>294</v>
      </c>
      <c r="E73" s="62"/>
      <c r="F73" s="136">
        <v>649</v>
      </c>
      <c r="H73" s="27" t="s">
        <v>107</v>
      </c>
      <c r="I73" s="62">
        <v>24</v>
      </c>
      <c r="J73" s="62">
        <v>83</v>
      </c>
      <c r="K73" s="62"/>
      <c r="L73" s="62">
        <v>190</v>
      </c>
    </row>
    <row r="74" spans="2:12" x14ac:dyDescent="0.3">
      <c r="B74" s="27" t="s">
        <v>51</v>
      </c>
      <c r="C74" s="62">
        <v>3</v>
      </c>
      <c r="D74" s="62">
        <v>7</v>
      </c>
      <c r="E74" s="62"/>
      <c r="F74" s="136">
        <v>17</v>
      </c>
      <c r="H74" s="27" t="s">
        <v>36</v>
      </c>
      <c r="I74" s="62">
        <v>302</v>
      </c>
      <c r="J74" s="62">
        <v>70</v>
      </c>
      <c r="K74" s="62"/>
      <c r="L74" s="62">
        <v>442</v>
      </c>
    </row>
    <row r="75" spans="2:12" x14ac:dyDescent="0.3">
      <c r="B75" s="27" t="s">
        <v>52</v>
      </c>
      <c r="C75" s="62">
        <v>559</v>
      </c>
      <c r="D75" s="62">
        <v>74</v>
      </c>
      <c r="E75" s="62"/>
      <c r="F75" s="136">
        <v>707</v>
      </c>
      <c r="H75" s="27" t="s">
        <v>38</v>
      </c>
      <c r="I75" s="62">
        <v>347</v>
      </c>
      <c r="J75" s="62">
        <v>182</v>
      </c>
      <c r="K75" s="62"/>
      <c r="L75" s="62">
        <v>711</v>
      </c>
    </row>
    <row r="76" spans="2:12" x14ac:dyDescent="0.3">
      <c r="B76" s="27" t="s">
        <v>53</v>
      </c>
      <c r="C76" s="62">
        <v>14</v>
      </c>
      <c r="D76" s="62">
        <v>106</v>
      </c>
      <c r="E76" s="62"/>
      <c r="F76" s="136">
        <v>226</v>
      </c>
      <c r="H76" s="27" t="s">
        <v>39</v>
      </c>
      <c r="I76" s="62">
        <v>1014</v>
      </c>
      <c r="J76" s="62">
        <v>1453</v>
      </c>
      <c r="K76" s="62"/>
      <c r="L76" s="62">
        <v>3920</v>
      </c>
    </row>
    <row r="77" spans="2:12" x14ac:dyDescent="0.3">
      <c r="B77" s="27" t="s">
        <v>54</v>
      </c>
      <c r="C77" s="62">
        <v>6</v>
      </c>
      <c r="D77" s="62">
        <v>27</v>
      </c>
      <c r="E77" s="62"/>
      <c r="F77" s="136">
        <v>60</v>
      </c>
      <c r="H77" s="27" t="s">
        <v>40</v>
      </c>
      <c r="I77" s="62">
        <v>489</v>
      </c>
      <c r="J77" s="62">
        <v>133</v>
      </c>
      <c r="K77" s="62"/>
      <c r="L77" s="62">
        <v>755</v>
      </c>
    </row>
    <row r="78" spans="2:12" x14ac:dyDescent="0.3">
      <c r="B78" s="27" t="s">
        <v>114</v>
      </c>
      <c r="C78" s="62"/>
      <c r="D78" s="62">
        <v>26</v>
      </c>
      <c r="E78" s="62"/>
      <c r="F78" s="136">
        <v>52</v>
      </c>
      <c r="H78" s="27" t="s">
        <v>41</v>
      </c>
      <c r="I78" s="62">
        <v>6</v>
      </c>
      <c r="J78" s="62">
        <v>8</v>
      </c>
      <c r="K78" s="62"/>
      <c r="L78" s="62">
        <v>22</v>
      </c>
    </row>
    <row r="79" spans="2:12" x14ac:dyDescent="0.3">
      <c r="B79" s="27" t="s">
        <v>55</v>
      </c>
      <c r="C79" s="62">
        <v>1232</v>
      </c>
      <c r="D79" s="62">
        <v>2359</v>
      </c>
      <c r="E79" s="62">
        <v>16</v>
      </c>
      <c r="F79" s="136">
        <v>5986</v>
      </c>
      <c r="H79" s="27" t="s">
        <v>42</v>
      </c>
      <c r="I79" s="62">
        <v>246</v>
      </c>
      <c r="J79" s="62">
        <v>255</v>
      </c>
      <c r="K79" s="62">
        <v>5</v>
      </c>
      <c r="L79" s="62">
        <v>767.25</v>
      </c>
    </row>
    <row r="80" spans="2:12" x14ac:dyDescent="0.3">
      <c r="B80" s="27" t="s">
        <v>56</v>
      </c>
      <c r="C80" s="62">
        <v>87</v>
      </c>
      <c r="D80" s="62">
        <v>401</v>
      </c>
      <c r="E80" s="62"/>
      <c r="F80" s="136">
        <v>889</v>
      </c>
      <c r="H80" s="27" t="s">
        <v>43</v>
      </c>
      <c r="I80" s="62">
        <v>1</v>
      </c>
      <c r="J80" s="62">
        <v>70</v>
      </c>
      <c r="K80" s="62"/>
      <c r="L80" s="62">
        <v>141</v>
      </c>
    </row>
    <row r="81" spans="2:12" x14ac:dyDescent="0.3">
      <c r="B81" s="27" t="s">
        <v>126</v>
      </c>
      <c r="C81" s="62">
        <v>122</v>
      </c>
      <c r="D81" s="62"/>
      <c r="E81" s="62"/>
      <c r="F81" s="136">
        <v>122</v>
      </c>
      <c r="H81" s="27" t="s">
        <v>44</v>
      </c>
      <c r="I81" s="62">
        <v>860</v>
      </c>
      <c r="J81" s="62">
        <v>2075</v>
      </c>
      <c r="K81" s="62"/>
      <c r="L81" s="62">
        <v>5010</v>
      </c>
    </row>
    <row r="82" spans="2:12" x14ac:dyDescent="0.3">
      <c r="B82" s="27" t="s">
        <v>57</v>
      </c>
      <c r="C82" s="62">
        <v>24</v>
      </c>
      <c r="D82" s="62">
        <v>187</v>
      </c>
      <c r="E82" s="62"/>
      <c r="F82" s="136">
        <v>398</v>
      </c>
      <c r="H82" s="27" t="s">
        <v>45</v>
      </c>
      <c r="I82" s="62">
        <v>7</v>
      </c>
      <c r="J82" s="62">
        <v>51</v>
      </c>
      <c r="K82" s="62"/>
      <c r="L82" s="62">
        <v>109</v>
      </c>
    </row>
    <row r="83" spans="2:12" x14ac:dyDescent="0.3">
      <c r="B83" s="27" t="s">
        <v>58</v>
      </c>
      <c r="C83" s="62">
        <v>10</v>
      </c>
      <c r="D83" s="62">
        <v>84</v>
      </c>
      <c r="E83" s="62"/>
      <c r="F83" s="136">
        <v>178</v>
      </c>
      <c r="H83" s="27" t="s">
        <v>46</v>
      </c>
      <c r="I83" s="62"/>
      <c r="J83" s="62">
        <v>2</v>
      </c>
      <c r="K83" s="62"/>
      <c r="L83" s="62">
        <v>4</v>
      </c>
    </row>
    <row r="84" spans="2:12" x14ac:dyDescent="0.3">
      <c r="B84" s="27" t="s">
        <v>59</v>
      </c>
      <c r="C84" s="62">
        <v>1248</v>
      </c>
      <c r="D84" s="62">
        <v>144</v>
      </c>
      <c r="E84" s="62"/>
      <c r="F84" s="136">
        <v>1536</v>
      </c>
      <c r="H84" s="27" t="s">
        <v>47</v>
      </c>
      <c r="I84" s="62">
        <v>4242</v>
      </c>
      <c r="J84" s="62">
        <v>97</v>
      </c>
      <c r="K84" s="62"/>
      <c r="L84" s="62">
        <v>4436</v>
      </c>
    </row>
    <row r="85" spans="2:12" x14ac:dyDescent="0.3">
      <c r="B85" s="27" t="s">
        <v>60</v>
      </c>
      <c r="C85" s="62">
        <v>636</v>
      </c>
      <c r="D85" s="62">
        <v>1249</v>
      </c>
      <c r="E85" s="62"/>
      <c r="F85" s="136">
        <v>3134</v>
      </c>
      <c r="H85" s="27" t="s">
        <v>169</v>
      </c>
      <c r="I85" s="62">
        <v>4</v>
      </c>
      <c r="J85" s="62">
        <v>1</v>
      </c>
      <c r="K85" s="62"/>
      <c r="L85" s="62">
        <v>6</v>
      </c>
    </row>
    <row r="86" spans="2:12" x14ac:dyDescent="0.3">
      <c r="B86" s="27" t="s">
        <v>61</v>
      </c>
      <c r="C86" s="62">
        <v>1</v>
      </c>
      <c r="D86" s="62">
        <v>1</v>
      </c>
      <c r="E86" s="62"/>
      <c r="F86" s="136">
        <v>3</v>
      </c>
      <c r="H86" s="27" t="s">
        <v>48</v>
      </c>
      <c r="I86" s="62">
        <v>6</v>
      </c>
      <c r="J86" s="62">
        <v>6</v>
      </c>
      <c r="K86" s="62"/>
      <c r="L86" s="62">
        <v>18</v>
      </c>
    </row>
    <row r="87" spans="2:12" x14ac:dyDescent="0.3">
      <c r="B87" s="27" t="s">
        <v>139</v>
      </c>
      <c r="C87" s="132">
        <v>1</v>
      </c>
      <c r="D87" s="132"/>
      <c r="E87" s="132"/>
      <c r="F87" s="132">
        <v>1</v>
      </c>
      <c r="H87" s="27" t="s">
        <v>184</v>
      </c>
      <c r="I87" s="62">
        <v>1</v>
      </c>
      <c r="J87" s="62">
        <v>2</v>
      </c>
      <c r="K87" s="62"/>
      <c r="L87" s="62">
        <v>5</v>
      </c>
    </row>
    <row r="88" spans="2:12" x14ac:dyDescent="0.3">
      <c r="B88" s="143" t="s">
        <v>62</v>
      </c>
      <c r="C88" s="62">
        <v>3</v>
      </c>
      <c r="D88" s="62">
        <v>8</v>
      </c>
      <c r="E88" s="62"/>
      <c r="F88" s="136">
        <v>19</v>
      </c>
      <c r="H88" s="27" t="s">
        <v>49</v>
      </c>
      <c r="I88" s="62">
        <v>307</v>
      </c>
      <c r="J88" s="62">
        <v>233</v>
      </c>
      <c r="K88" s="62">
        <v>1</v>
      </c>
      <c r="L88" s="62">
        <v>775.25</v>
      </c>
    </row>
    <row r="89" spans="2:12" x14ac:dyDescent="0.3">
      <c r="B89" s="27" t="s">
        <v>63</v>
      </c>
      <c r="C89" s="62">
        <v>81</v>
      </c>
      <c r="D89" s="62">
        <v>25</v>
      </c>
      <c r="E89" s="62"/>
      <c r="F89" s="136">
        <v>131</v>
      </c>
      <c r="H89" s="27" t="s">
        <v>108</v>
      </c>
      <c r="I89" s="62">
        <v>12</v>
      </c>
      <c r="J89" s="62">
        <v>11</v>
      </c>
      <c r="K89" s="62"/>
      <c r="L89" s="62">
        <v>34</v>
      </c>
    </row>
    <row r="90" spans="2:12" x14ac:dyDescent="0.3">
      <c r="B90" s="27" t="s">
        <v>64</v>
      </c>
      <c r="C90" s="62">
        <v>24</v>
      </c>
      <c r="D90" s="62">
        <v>49</v>
      </c>
      <c r="E90" s="62"/>
      <c r="F90" s="136">
        <v>122</v>
      </c>
      <c r="H90" s="27" t="s">
        <v>188</v>
      </c>
      <c r="I90" s="62"/>
      <c r="J90" s="62">
        <v>1</v>
      </c>
      <c r="K90" s="62"/>
      <c r="L90" s="62">
        <v>2</v>
      </c>
    </row>
    <row r="91" spans="2:12" x14ac:dyDescent="0.3">
      <c r="B91" s="27" t="s">
        <v>65</v>
      </c>
      <c r="C91" s="62">
        <v>304</v>
      </c>
      <c r="D91" s="62">
        <v>1574</v>
      </c>
      <c r="E91" s="62"/>
      <c r="F91" s="136">
        <v>3452</v>
      </c>
      <c r="H91" s="27" t="s">
        <v>50</v>
      </c>
      <c r="I91" s="62">
        <v>211</v>
      </c>
      <c r="J91" s="62">
        <v>123</v>
      </c>
      <c r="K91" s="62"/>
      <c r="L91" s="62">
        <v>457</v>
      </c>
    </row>
    <row r="92" spans="2:12" x14ac:dyDescent="0.3">
      <c r="B92" s="27" t="s">
        <v>66</v>
      </c>
      <c r="C92" s="62">
        <v>542</v>
      </c>
      <c r="D92" s="62">
        <v>944</v>
      </c>
      <c r="E92" s="62"/>
      <c r="F92" s="136">
        <v>2430</v>
      </c>
      <c r="H92" s="27" t="s">
        <v>163</v>
      </c>
      <c r="I92" s="62"/>
      <c r="J92" s="62">
        <v>2</v>
      </c>
      <c r="K92" s="62"/>
      <c r="L92" s="62">
        <v>4</v>
      </c>
    </row>
    <row r="93" spans="2:12" x14ac:dyDescent="0.3">
      <c r="B93" s="27" t="s">
        <v>67</v>
      </c>
      <c r="C93" s="62"/>
      <c r="D93" s="62">
        <v>7</v>
      </c>
      <c r="E93" s="62"/>
      <c r="F93" s="136">
        <v>14</v>
      </c>
      <c r="H93" s="27" t="s">
        <v>51</v>
      </c>
      <c r="I93" s="62">
        <v>2</v>
      </c>
      <c r="J93" s="62"/>
      <c r="K93" s="62"/>
      <c r="L93" s="62">
        <v>2</v>
      </c>
    </row>
    <row r="94" spans="2:12" x14ac:dyDescent="0.3">
      <c r="B94" s="27" t="s">
        <v>68</v>
      </c>
      <c r="C94" s="62">
        <v>141</v>
      </c>
      <c r="D94" s="62">
        <v>388</v>
      </c>
      <c r="E94" s="62"/>
      <c r="F94" s="136">
        <v>917</v>
      </c>
      <c r="H94" s="27" t="s">
        <v>52</v>
      </c>
      <c r="I94" s="62">
        <v>612</v>
      </c>
      <c r="J94" s="62">
        <v>420</v>
      </c>
      <c r="K94" s="62"/>
      <c r="L94" s="62">
        <v>1452</v>
      </c>
    </row>
    <row r="95" spans="2:12" x14ac:dyDescent="0.3">
      <c r="B95" s="27" t="s">
        <v>69</v>
      </c>
      <c r="C95" s="62">
        <v>1328</v>
      </c>
      <c r="D95" s="62">
        <v>1102</v>
      </c>
      <c r="E95" s="62"/>
      <c r="F95" s="136">
        <v>3532</v>
      </c>
      <c r="H95" s="27" t="s">
        <v>182</v>
      </c>
      <c r="I95" s="62">
        <v>1</v>
      </c>
      <c r="J95" s="62">
        <v>7</v>
      </c>
      <c r="K95" s="62"/>
      <c r="L95" s="62">
        <v>15</v>
      </c>
    </row>
    <row r="96" spans="2:12" x14ac:dyDescent="0.3">
      <c r="B96" s="27" t="s">
        <v>70</v>
      </c>
      <c r="C96" s="62">
        <v>1272</v>
      </c>
      <c r="D96" s="62">
        <v>318</v>
      </c>
      <c r="E96" s="62"/>
      <c r="F96" s="136">
        <v>1908</v>
      </c>
      <c r="H96" s="27" t="s">
        <v>53</v>
      </c>
      <c r="I96" s="62">
        <v>129</v>
      </c>
      <c r="J96" s="62">
        <v>2</v>
      </c>
      <c r="K96" s="62"/>
      <c r="L96" s="62">
        <v>133</v>
      </c>
    </row>
    <row r="97" spans="2:12" x14ac:dyDescent="0.3">
      <c r="B97" s="27" t="s">
        <v>109</v>
      </c>
      <c r="C97" s="132">
        <v>2</v>
      </c>
      <c r="D97" s="132"/>
      <c r="E97" s="132"/>
      <c r="F97" s="132">
        <v>2</v>
      </c>
      <c r="H97" s="27" t="s">
        <v>54</v>
      </c>
      <c r="I97" s="62">
        <v>13</v>
      </c>
      <c r="J97" s="62">
        <v>91</v>
      </c>
      <c r="K97" s="62"/>
      <c r="L97" s="62">
        <v>195</v>
      </c>
    </row>
    <row r="98" spans="2:12" x14ac:dyDescent="0.3">
      <c r="B98" s="27" t="s">
        <v>71</v>
      </c>
      <c r="C98" s="62">
        <v>298</v>
      </c>
      <c r="D98" s="62">
        <v>987</v>
      </c>
      <c r="E98" s="62"/>
      <c r="F98" s="136">
        <v>2272</v>
      </c>
      <c r="H98" s="27" t="s">
        <v>116</v>
      </c>
      <c r="I98" s="62">
        <v>1</v>
      </c>
      <c r="J98" s="62"/>
      <c r="K98" s="62"/>
      <c r="L98" s="62">
        <v>1</v>
      </c>
    </row>
    <row r="99" spans="2:12" x14ac:dyDescent="0.3">
      <c r="B99" s="27" t="s">
        <v>132</v>
      </c>
      <c r="C99" s="62"/>
      <c r="D99" s="62">
        <v>5</v>
      </c>
      <c r="E99" s="62"/>
      <c r="F99" s="136">
        <v>10</v>
      </c>
      <c r="H99" s="27" t="s">
        <v>55</v>
      </c>
      <c r="I99" s="62">
        <v>283</v>
      </c>
      <c r="J99" s="62">
        <v>700</v>
      </c>
      <c r="K99" s="62"/>
      <c r="L99" s="62">
        <v>1683</v>
      </c>
    </row>
    <row r="100" spans="2:12" x14ac:dyDescent="0.3">
      <c r="B100" s="27" t="s">
        <v>72</v>
      </c>
      <c r="C100" s="62">
        <v>214</v>
      </c>
      <c r="D100" s="62">
        <v>1699</v>
      </c>
      <c r="E100" s="62"/>
      <c r="F100" s="136">
        <v>3612</v>
      </c>
      <c r="H100" s="27" t="s">
        <v>56</v>
      </c>
      <c r="I100" s="62">
        <v>16</v>
      </c>
      <c r="J100" s="62">
        <v>4</v>
      </c>
      <c r="K100" s="62"/>
      <c r="L100" s="62">
        <v>24</v>
      </c>
    </row>
    <row r="101" spans="2:12" x14ac:dyDescent="0.3">
      <c r="B101" s="27" t="s">
        <v>110</v>
      </c>
      <c r="C101" s="62">
        <v>2</v>
      </c>
      <c r="D101" s="62">
        <v>3</v>
      </c>
      <c r="E101" s="62"/>
      <c r="F101" s="136">
        <v>8</v>
      </c>
      <c r="H101" s="27" t="s">
        <v>126</v>
      </c>
      <c r="I101" s="62">
        <v>1</v>
      </c>
      <c r="J101" s="62"/>
      <c r="K101" s="62"/>
      <c r="L101" s="62">
        <v>1</v>
      </c>
    </row>
    <row r="102" spans="2:12" x14ac:dyDescent="0.3">
      <c r="B102" s="27" t="s">
        <v>73</v>
      </c>
      <c r="C102" s="62">
        <v>110</v>
      </c>
      <c r="D102" s="62">
        <v>678</v>
      </c>
      <c r="E102" s="62"/>
      <c r="F102" s="136">
        <v>1466</v>
      </c>
      <c r="H102" s="27" t="s">
        <v>57</v>
      </c>
      <c r="I102" s="62">
        <v>61</v>
      </c>
      <c r="J102" s="62">
        <v>64</v>
      </c>
      <c r="K102" s="62"/>
      <c r="L102" s="62">
        <v>189</v>
      </c>
    </row>
    <row r="103" spans="2:12" x14ac:dyDescent="0.3">
      <c r="B103" s="27" t="s">
        <v>74</v>
      </c>
      <c r="C103" s="62">
        <v>1492</v>
      </c>
      <c r="D103" s="62">
        <v>4551</v>
      </c>
      <c r="E103" s="62">
        <v>1</v>
      </c>
      <c r="F103" s="136">
        <v>10596.25</v>
      </c>
      <c r="H103" s="27" t="s">
        <v>58</v>
      </c>
      <c r="I103" s="62">
        <v>36</v>
      </c>
      <c r="J103" s="62">
        <v>16</v>
      </c>
      <c r="K103" s="62"/>
      <c r="L103" s="62">
        <v>68</v>
      </c>
    </row>
    <row r="104" spans="2:12" x14ac:dyDescent="0.3">
      <c r="B104" s="38" t="s">
        <v>75</v>
      </c>
      <c r="C104" s="62">
        <v>4403</v>
      </c>
      <c r="D104" s="62">
        <v>4862</v>
      </c>
      <c r="E104" s="62">
        <v>5</v>
      </c>
      <c r="F104" s="136">
        <v>14138.25</v>
      </c>
      <c r="H104" s="27" t="s">
        <v>59</v>
      </c>
      <c r="I104" s="62">
        <v>514</v>
      </c>
      <c r="J104" s="62">
        <v>76</v>
      </c>
      <c r="K104" s="62"/>
      <c r="L104" s="62">
        <v>666</v>
      </c>
    </row>
    <row r="105" spans="2:12" x14ac:dyDescent="0.3">
      <c r="B105" s="38" t="s">
        <v>76</v>
      </c>
      <c r="C105" s="62">
        <v>107</v>
      </c>
      <c r="D105" s="62">
        <v>964</v>
      </c>
      <c r="E105" s="62"/>
      <c r="F105" s="136">
        <v>2035</v>
      </c>
      <c r="H105" s="27" t="s">
        <v>60</v>
      </c>
      <c r="I105" s="62">
        <v>671</v>
      </c>
      <c r="J105" s="62">
        <v>158</v>
      </c>
      <c r="K105" s="62"/>
      <c r="L105" s="62">
        <v>987</v>
      </c>
    </row>
    <row r="106" spans="2:12" x14ac:dyDescent="0.3">
      <c r="B106" s="38" t="s">
        <v>77</v>
      </c>
      <c r="C106" s="62">
        <v>624</v>
      </c>
      <c r="D106" s="62">
        <v>160</v>
      </c>
      <c r="E106" s="62"/>
      <c r="F106" s="136">
        <v>944</v>
      </c>
      <c r="H106" s="27" t="s">
        <v>61</v>
      </c>
      <c r="I106" s="62">
        <v>10</v>
      </c>
      <c r="J106" s="62">
        <v>55</v>
      </c>
      <c r="K106" s="62"/>
      <c r="L106" s="62">
        <v>120</v>
      </c>
    </row>
    <row r="107" spans="2:12" x14ac:dyDescent="0.3">
      <c r="B107" s="38" t="s">
        <v>78</v>
      </c>
      <c r="C107" s="62">
        <v>115</v>
      </c>
      <c r="D107" s="62">
        <v>1614</v>
      </c>
      <c r="E107" s="62">
        <v>1</v>
      </c>
      <c r="F107" s="136">
        <v>3345.25</v>
      </c>
      <c r="H107" s="27" t="s">
        <v>139</v>
      </c>
      <c r="I107" s="62"/>
      <c r="J107" s="62">
        <v>2</v>
      </c>
      <c r="K107" s="62"/>
      <c r="L107" s="62">
        <v>4</v>
      </c>
    </row>
    <row r="108" spans="2:12" x14ac:dyDescent="0.3">
      <c r="B108" s="38" t="s">
        <v>79</v>
      </c>
      <c r="C108" s="62"/>
      <c r="D108" s="62">
        <v>2</v>
      </c>
      <c r="E108" s="62"/>
      <c r="F108" s="136">
        <v>4</v>
      </c>
      <c r="H108" s="27" t="s">
        <v>62</v>
      </c>
      <c r="I108" s="62"/>
      <c r="J108" s="62">
        <v>2</v>
      </c>
      <c r="K108" s="62"/>
      <c r="L108" s="62">
        <v>4</v>
      </c>
    </row>
    <row r="109" spans="2:12" x14ac:dyDescent="0.3">
      <c r="B109" s="38" t="s">
        <v>80</v>
      </c>
      <c r="C109" s="62">
        <v>735</v>
      </c>
      <c r="D109" s="62">
        <v>2525</v>
      </c>
      <c r="E109" s="62"/>
      <c r="F109" s="136">
        <v>5785</v>
      </c>
      <c r="H109" s="27" t="s">
        <v>63</v>
      </c>
      <c r="I109" s="62">
        <v>65</v>
      </c>
      <c r="J109" s="62">
        <v>1</v>
      </c>
      <c r="K109" s="62"/>
      <c r="L109" s="62">
        <v>67</v>
      </c>
    </row>
    <row r="110" spans="2:12" x14ac:dyDescent="0.3">
      <c r="B110" s="38" t="s">
        <v>81</v>
      </c>
      <c r="C110" s="62">
        <v>12</v>
      </c>
      <c r="D110" s="62">
        <v>167</v>
      </c>
      <c r="E110" s="62"/>
      <c r="F110" s="136">
        <v>346</v>
      </c>
      <c r="H110" s="27" t="s">
        <v>64</v>
      </c>
      <c r="I110" s="62">
        <v>716</v>
      </c>
      <c r="J110" s="62">
        <v>51</v>
      </c>
      <c r="K110" s="62"/>
      <c r="L110" s="62">
        <v>818</v>
      </c>
    </row>
    <row r="111" spans="2:12" x14ac:dyDescent="0.3">
      <c r="B111" s="38" t="s">
        <v>82</v>
      </c>
      <c r="C111" s="62">
        <v>1350</v>
      </c>
      <c r="D111" s="62">
        <v>1334</v>
      </c>
      <c r="E111" s="62"/>
      <c r="F111" s="136">
        <v>4018</v>
      </c>
      <c r="H111" s="27" t="s">
        <v>65</v>
      </c>
      <c r="I111" s="62">
        <v>128</v>
      </c>
      <c r="J111" s="62">
        <v>34</v>
      </c>
      <c r="K111" s="62"/>
      <c r="L111" s="62">
        <v>196</v>
      </c>
    </row>
    <row r="112" spans="2:12" x14ac:dyDescent="0.3">
      <c r="B112" s="38" t="s">
        <v>135</v>
      </c>
      <c r="C112" s="132">
        <v>1</v>
      </c>
      <c r="D112" s="132"/>
      <c r="E112" s="132"/>
      <c r="F112" s="132">
        <v>1</v>
      </c>
      <c r="H112" s="27" t="s">
        <v>66</v>
      </c>
      <c r="I112" s="62">
        <v>18</v>
      </c>
      <c r="J112" s="62">
        <v>3</v>
      </c>
      <c r="K112" s="62"/>
      <c r="L112" s="62">
        <v>24</v>
      </c>
    </row>
    <row r="113" spans="2:12" x14ac:dyDescent="0.3">
      <c r="B113" s="38" t="s">
        <v>83</v>
      </c>
      <c r="C113" s="62">
        <v>129</v>
      </c>
      <c r="D113" s="62">
        <v>261</v>
      </c>
      <c r="E113" s="62"/>
      <c r="F113" s="136">
        <v>651</v>
      </c>
      <c r="H113" s="27" t="s">
        <v>67</v>
      </c>
      <c r="I113" s="62">
        <v>3</v>
      </c>
      <c r="J113" s="62">
        <v>3</v>
      </c>
      <c r="K113" s="62"/>
      <c r="L113" s="62">
        <v>9</v>
      </c>
    </row>
    <row r="114" spans="2:12" x14ac:dyDescent="0.3">
      <c r="B114" s="27" t="s">
        <v>84</v>
      </c>
      <c r="C114" s="62">
        <v>5479</v>
      </c>
      <c r="D114" s="62">
        <v>13238</v>
      </c>
      <c r="E114" s="62">
        <v>10</v>
      </c>
      <c r="F114" s="136">
        <v>31977.5</v>
      </c>
      <c r="H114" s="27" t="s">
        <v>68</v>
      </c>
      <c r="I114" s="62">
        <v>1466</v>
      </c>
      <c r="J114" s="62">
        <v>1356</v>
      </c>
      <c r="K114" s="62"/>
      <c r="L114" s="62">
        <v>4178</v>
      </c>
    </row>
    <row r="115" spans="2:12" x14ac:dyDescent="0.3">
      <c r="B115" s="27" t="s">
        <v>85</v>
      </c>
      <c r="C115" s="62">
        <v>1902</v>
      </c>
      <c r="D115" s="62">
        <v>2669</v>
      </c>
      <c r="E115" s="62"/>
      <c r="F115" s="136">
        <v>7240</v>
      </c>
      <c r="H115" s="27" t="s">
        <v>124</v>
      </c>
      <c r="I115" s="62">
        <v>1</v>
      </c>
      <c r="J115" s="62"/>
      <c r="K115" s="62"/>
      <c r="L115" s="62">
        <v>1</v>
      </c>
    </row>
    <row r="116" spans="2:12" x14ac:dyDescent="0.3">
      <c r="B116" s="27" t="s">
        <v>86</v>
      </c>
      <c r="C116" s="62">
        <v>449</v>
      </c>
      <c r="D116" s="62">
        <v>1587</v>
      </c>
      <c r="E116" s="62">
        <v>1</v>
      </c>
      <c r="F116" s="136">
        <v>3625.25</v>
      </c>
      <c r="H116" s="27" t="s">
        <v>69</v>
      </c>
      <c r="I116" s="62">
        <v>24</v>
      </c>
      <c r="J116" s="62">
        <v>32</v>
      </c>
      <c r="K116" s="62"/>
      <c r="L116" s="62">
        <v>88</v>
      </c>
    </row>
    <row r="117" spans="2:12" x14ac:dyDescent="0.3">
      <c r="B117" s="27" t="s">
        <v>127</v>
      </c>
      <c r="C117" s="62">
        <v>68</v>
      </c>
      <c r="D117" s="62">
        <v>103</v>
      </c>
      <c r="E117" s="62"/>
      <c r="F117" s="136">
        <v>274</v>
      </c>
      <c r="H117" s="27" t="s">
        <v>70</v>
      </c>
      <c r="I117" s="62"/>
      <c r="J117" s="62">
        <v>1</v>
      </c>
      <c r="K117" s="62"/>
      <c r="L117" s="62">
        <v>2</v>
      </c>
    </row>
    <row r="118" spans="2:12" x14ac:dyDescent="0.3">
      <c r="B118" s="27" t="s">
        <v>88</v>
      </c>
      <c r="C118" s="62">
        <v>2001</v>
      </c>
      <c r="D118" s="62">
        <v>14114</v>
      </c>
      <c r="E118" s="62">
        <v>737</v>
      </c>
      <c r="F118" s="136">
        <v>31887.25</v>
      </c>
      <c r="H118" s="27" t="s">
        <v>179</v>
      </c>
      <c r="I118" s="62">
        <v>1</v>
      </c>
      <c r="J118" s="62"/>
      <c r="K118" s="62"/>
      <c r="L118" s="62">
        <v>1</v>
      </c>
    </row>
    <row r="119" spans="2:12" x14ac:dyDescent="0.3">
      <c r="B119" s="27" t="s">
        <v>89</v>
      </c>
      <c r="C119" s="62"/>
      <c r="D119" s="62">
        <v>185</v>
      </c>
      <c r="E119" s="62"/>
      <c r="F119" s="136">
        <v>370</v>
      </c>
      <c r="H119" s="27" t="s">
        <v>190</v>
      </c>
      <c r="I119" s="62"/>
      <c r="J119" s="62">
        <v>1</v>
      </c>
      <c r="K119" s="62"/>
      <c r="L119" s="62">
        <v>2</v>
      </c>
    </row>
    <row r="120" spans="2:12" x14ac:dyDescent="0.3">
      <c r="B120" s="27" t="s">
        <v>90</v>
      </c>
      <c r="C120" s="62">
        <v>1430</v>
      </c>
      <c r="D120" s="62">
        <v>1192</v>
      </c>
      <c r="E120" s="62"/>
      <c r="F120" s="136">
        <v>3814</v>
      </c>
      <c r="H120" s="27" t="s">
        <v>194</v>
      </c>
      <c r="I120" s="62"/>
      <c r="J120" s="62">
        <v>1</v>
      </c>
      <c r="K120" s="62"/>
      <c r="L120" s="62">
        <v>2</v>
      </c>
    </row>
    <row r="121" spans="2:12" ht="15" thickBot="1" x14ac:dyDescent="0.35">
      <c r="B121" s="27" t="s">
        <v>91</v>
      </c>
      <c r="C121" s="62">
        <v>10</v>
      </c>
      <c r="D121" s="62">
        <v>6</v>
      </c>
      <c r="E121" s="62"/>
      <c r="F121" s="135">
        <v>22</v>
      </c>
      <c r="H121" s="27" t="s">
        <v>109</v>
      </c>
      <c r="I121" s="62">
        <v>456</v>
      </c>
      <c r="J121" s="62">
        <v>81</v>
      </c>
      <c r="K121" s="62"/>
      <c r="L121" s="62">
        <v>618</v>
      </c>
    </row>
    <row r="122" spans="2:12" ht="15" thickBot="1" x14ac:dyDescent="0.35">
      <c r="B122" s="86" t="s">
        <v>92</v>
      </c>
      <c r="C122" s="87">
        <f>SUM(C10:C121)</f>
        <v>94377</v>
      </c>
      <c r="D122" s="87">
        <f t="shared" ref="D122:F122" si="0">SUM(D10:D121)</f>
        <v>174398</v>
      </c>
      <c r="E122" s="87">
        <f t="shared" si="0"/>
        <v>1113</v>
      </c>
      <c r="F122" s="87">
        <f t="shared" si="0"/>
        <v>445677.25</v>
      </c>
      <c r="H122" s="27" t="s">
        <v>183</v>
      </c>
      <c r="I122" s="62">
        <v>2</v>
      </c>
      <c r="J122" s="62"/>
      <c r="K122" s="62"/>
      <c r="L122" s="62">
        <v>2</v>
      </c>
    </row>
    <row r="123" spans="2:12" x14ac:dyDescent="0.3">
      <c r="H123" s="27" t="s">
        <v>177</v>
      </c>
      <c r="I123" s="62">
        <v>3</v>
      </c>
      <c r="J123" s="62"/>
      <c r="K123" s="62"/>
      <c r="L123" s="62">
        <v>3</v>
      </c>
    </row>
    <row r="124" spans="2:12" x14ac:dyDescent="0.3">
      <c r="H124" s="27" t="s">
        <v>140</v>
      </c>
      <c r="I124" s="62">
        <v>1</v>
      </c>
      <c r="J124" s="62">
        <v>5</v>
      </c>
      <c r="K124" s="62"/>
      <c r="L124" s="62">
        <v>11</v>
      </c>
    </row>
    <row r="125" spans="2:12" x14ac:dyDescent="0.3">
      <c r="H125" s="27" t="s">
        <v>71</v>
      </c>
      <c r="I125" s="62">
        <v>221</v>
      </c>
      <c r="J125" s="62">
        <v>459</v>
      </c>
      <c r="K125" s="62"/>
      <c r="L125" s="62">
        <v>1139</v>
      </c>
    </row>
    <row r="126" spans="2:12" x14ac:dyDescent="0.3">
      <c r="H126" s="27" t="s">
        <v>165</v>
      </c>
      <c r="I126" s="62"/>
      <c r="J126" s="62">
        <v>2</v>
      </c>
      <c r="K126" s="62"/>
      <c r="L126" s="62">
        <v>4</v>
      </c>
    </row>
    <row r="127" spans="2:12" x14ac:dyDescent="0.3">
      <c r="H127" s="27" t="s">
        <v>72</v>
      </c>
      <c r="I127" s="62">
        <v>18</v>
      </c>
      <c r="J127" s="62">
        <v>31</v>
      </c>
      <c r="K127" s="62"/>
      <c r="L127" s="62">
        <v>80</v>
      </c>
    </row>
    <row r="128" spans="2:12" x14ac:dyDescent="0.3">
      <c r="H128" s="27" t="s">
        <v>110</v>
      </c>
      <c r="I128" s="62">
        <v>26</v>
      </c>
      <c r="J128" s="62">
        <v>58</v>
      </c>
      <c r="K128" s="62"/>
      <c r="L128" s="62">
        <v>142</v>
      </c>
    </row>
    <row r="129" spans="8:12" x14ac:dyDescent="0.3">
      <c r="H129" s="27" t="s">
        <v>73</v>
      </c>
      <c r="I129" s="62">
        <v>755</v>
      </c>
      <c r="J129" s="62">
        <v>70</v>
      </c>
      <c r="K129" s="62"/>
      <c r="L129" s="62">
        <v>895</v>
      </c>
    </row>
    <row r="130" spans="8:12" x14ac:dyDescent="0.3">
      <c r="H130" s="27" t="s">
        <v>189</v>
      </c>
      <c r="I130" s="62"/>
      <c r="J130" s="62">
        <v>1</v>
      </c>
      <c r="K130" s="62"/>
      <c r="L130" s="62">
        <v>2</v>
      </c>
    </row>
    <row r="131" spans="8:12" x14ac:dyDescent="0.3">
      <c r="H131" s="27" t="s">
        <v>74</v>
      </c>
      <c r="I131" s="62">
        <v>287</v>
      </c>
      <c r="J131" s="62">
        <v>656</v>
      </c>
      <c r="K131" s="62"/>
      <c r="L131" s="62">
        <v>1599</v>
      </c>
    </row>
    <row r="132" spans="8:12" x14ac:dyDescent="0.3">
      <c r="H132" s="27" t="s">
        <v>75</v>
      </c>
      <c r="I132" s="62">
        <v>1457</v>
      </c>
      <c r="J132" s="62">
        <v>113</v>
      </c>
      <c r="K132" s="62">
        <v>1</v>
      </c>
      <c r="L132" s="62">
        <v>1685.25</v>
      </c>
    </row>
    <row r="133" spans="8:12" x14ac:dyDescent="0.3">
      <c r="H133" s="27" t="s">
        <v>76</v>
      </c>
      <c r="I133" s="62">
        <v>54</v>
      </c>
      <c r="J133" s="62">
        <v>106</v>
      </c>
      <c r="K133" s="62"/>
      <c r="L133" s="62">
        <v>266</v>
      </c>
    </row>
    <row r="134" spans="8:12" x14ac:dyDescent="0.3">
      <c r="H134" s="27" t="s">
        <v>77</v>
      </c>
      <c r="I134" s="62">
        <v>171</v>
      </c>
      <c r="J134" s="62">
        <v>298</v>
      </c>
      <c r="K134" s="62"/>
      <c r="L134" s="62">
        <v>767</v>
      </c>
    </row>
    <row r="135" spans="8:12" x14ac:dyDescent="0.3">
      <c r="H135" s="27" t="s">
        <v>120</v>
      </c>
      <c r="I135" s="62"/>
      <c r="J135" s="62">
        <v>4</v>
      </c>
      <c r="K135" s="62"/>
      <c r="L135" s="62">
        <v>8</v>
      </c>
    </row>
    <row r="136" spans="8:12" x14ac:dyDescent="0.3">
      <c r="H136" s="27" t="s">
        <v>78</v>
      </c>
      <c r="I136" s="62">
        <v>21</v>
      </c>
      <c r="J136" s="62">
        <v>99</v>
      </c>
      <c r="K136" s="62"/>
      <c r="L136" s="62">
        <v>219</v>
      </c>
    </row>
    <row r="137" spans="8:12" x14ac:dyDescent="0.3">
      <c r="H137" s="27" t="s">
        <v>164</v>
      </c>
      <c r="I137" s="62">
        <v>1</v>
      </c>
      <c r="J137" s="62"/>
      <c r="K137" s="62"/>
      <c r="L137" s="62">
        <v>1</v>
      </c>
    </row>
    <row r="138" spans="8:12" x14ac:dyDescent="0.3">
      <c r="H138" s="27" t="s">
        <v>79</v>
      </c>
      <c r="I138" s="62">
        <v>25</v>
      </c>
      <c r="J138" s="62">
        <v>94</v>
      </c>
      <c r="K138" s="62"/>
      <c r="L138" s="62">
        <v>213</v>
      </c>
    </row>
    <row r="139" spans="8:12" x14ac:dyDescent="0.3">
      <c r="H139" s="27" t="s">
        <v>80</v>
      </c>
      <c r="I139" s="62">
        <v>681</v>
      </c>
      <c r="J139" s="62">
        <v>133</v>
      </c>
      <c r="K139" s="62"/>
      <c r="L139" s="62">
        <v>947</v>
      </c>
    </row>
    <row r="140" spans="8:12" x14ac:dyDescent="0.3">
      <c r="H140" s="38" t="s">
        <v>81</v>
      </c>
      <c r="I140" s="85">
        <v>675</v>
      </c>
      <c r="J140" s="85">
        <v>98</v>
      </c>
      <c r="K140" s="85"/>
      <c r="L140" s="62">
        <v>871</v>
      </c>
    </row>
    <row r="141" spans="8:12" x14ac:dyDescent="0.3">
      <c r="H141" s="67" t="s">
        <v>82</v>
      </c>
      <c r="I141" s="62">
        <v>362</v>
      </c>
      <c r="J141" s="62">
        <v>150</v>
      </c>
      <c r="K141" s="62"/>
      <c r="L141" s="62">
        <v>662</v>
      </c>
    </row>
    <row r="142" spans="8:12" x14ac:dyDescent="0.3">
      <c r="H142" s="62" t="s">
        <v>111</v>
      </c>
      <c r="I142" s="62">
        <v>25</v>
      </c>
      <c r="J142" s="62">
        <v>4</v>
      </c>
      <c r="K142" s="62"/>
      <c r="L142" s="62">
        <v>33</v>
      </c>
    </row>
    <row r="143" spans="8:12" x14ac:dyDescent="0.3">
      <c r="H143" s="62" t="s">
        <v>135</v>
      </c>
      <c r="I143" s="62">
        <v>2</v>
      </c>
      <c r="J143" s="62">
        <v>4</v>
      </c>
      <c r="K143" s="62"/>
      <c r="L143" s="62">
        <v>10</v>
      </c>
    </row>
    <row r="144" spans="8:12" x14ac:dyDescent="0.3">
      <c r="H144" s="62" t="s">
        <v>83</v>
      </c>
      <c r="I144" s="62">
        <v>80</v>
      </c>
      <c r="J144" s="62">
        <v>623</v>
      </c>
      <c r="K144" s="62"/>
      <c r="L144" s="62">
        <v>1326</v>
      </c>
    </row>
    <row r="145" spans="8:12" x14ac:dyDescent="0.3">
      <c r="H145" s="62" t="s">
        <v>84</v>
      </c>
      <c r="I145" s="62">
        <v>826</v>
      </c>
      <c r="J145" s="62">
        <v>1263</v>
      </c>
      <c r="K145" s="62"/>
      <c r="L145" s="62">
        <v>3352</v>
      </c>
    </row>
    <row r="146" spans="8:12" x14ac:dyDescent="0.3">
      <c r="H146" s="62" t="s">
        <v>85</v>
      </c>
      <c r="I146" s="62">
        <v>2221</v>
      </c>
      <c r="J146" s="62">
        <v>4662</v>
      </c>
      <c r="K146" s="62"/>
      <c r="L146" s="62">
        <v>11545</v>
      </c>
    </row>
    <row r="147" spans="8:12" x14ac:dyDescent="0.3">
      <c r="H147" s="62" t="s">
        <v>118</v>
      </c>
      <c r="I147" s="62">
        <v>1</v>
      </c>
      <c r="J147" s="62">
        <v>3</v>
      </c>
      <c r="K147" s="62"/>
      <c r="L147" s="62">
        <v>7</v>
      </c>
    </row>
    <row r="148" spans="8:12" x14ac:dyDescent="0.3">
      <c r="H148" s="62" t="s">
        <v>86</v>
      </c>
      <c r="I148" s="62">
        <v>303</v>
      </c>
      <c r="J148" s="62">
        <v>394</v>
      </c>
      <c r="K148" s="62">
        <v>2</v>
      </c>
      <c r="L148" s="62">
        <v>1095.5</v>
      </c>
    </row>
    <row r="149" spans="8:12" x14ac:dyDescent="0.3">
      <c r="H149" s="62" t="s">
        <v>127</v>
      </c>
      <c r="I149" s="62">
        <v>3</v>
      </c>
      <c r="J149" s="62"/>
      <c r="K149" s="62"/>
      <c r="L149" s="62">
        <v>3</v>
      </c>
    </row>
    <row r="150" spans="8:12" x14ac:dyDescent="0.3">
      <c r="H150" s="62" t="s">
        <v>88</v>
      </c>
      <c r="I150" s="62">
        <v>1409</v>
      </c>
      <c r="J150" s="62">
        <v>7649</v>
      </c>
      <c r="K150" s="62">
        <v>333</v>
      </c>
      <c r="L150" s="62">
        <v>17456.25</v>
      </c>
    </row>
    <row r="151" spans="8:12" x14ac:dyDescent="0.3">
      <c r="H151" s="62" t="s">
        <v>89</v>
      </c>
      <c r="I151" s="62">
        <v>1</v>
      </c>
      <c r="J151" s="62">
        <v>21</v>
      </c>
      <c r="K151" s="62"/>
      <c r="L151" s="62">
        <v>43</v>
      </c>
    </row>
    <row r="152" spans="8:12" x14ac:dyDescent="0.3">
      <c r="H152" s="62" t="s">
        <v>90</v>
      </c>
      <c r="I152" s="62">
        <v>515</v>
      </c>
      <c r="J152" s="62">
        <v>419</v>
      </c>
      <c r="K152" s="62"/>
      <c r="L152" s="62">
        <v>1353</v>
      </c>
    </row>
    <row r="153" spans="8:12" ht="15" thickBot="1" x14ac:dyDescent="0.35">
      <c r="H153" s="62" t="s">
        <v>91</v>
      </c>
      <c r="I153" s="85">
        <v>1341</v>
      </c>
      <c r="J153" s="85">
        <v>1411</v>
      </c>
      <c r="K153" s="85"/>
      <c r="L153" s="85">
        <v>4163</v>
      </c>
    </row>
    <row r="154" spans="8:12" ht="15" thickBot="1" x14ac:dyDescent="0.35">
      <c r="H154" s="137" t="s">
        <v>92</v>
      </c>
      <c r="I154" s="138">
        <f>SUM(I10:I153)</f>
        <v>53892</v>
      </c>
      <c r="J154" s="87">
        <f t="shared" ref="J154:L154" si="1">SUM(J10:J153)</f>
        <v>40410</v>
      </c>
      <c r="K154" s="87">
        <f t="shared" si="1"/>
        <v>366</v>
      </c>
      <c r="L154" s="80">
        <f>SUM(L10:L153)</f>
        <v>135535.5</v>
      </c>
    </row>
  </sheetData>
  <sortState xmlns:xlrd2="http://schemas.microsoft.com/office/spreadsheetml/2017/richdata2" ref="H10:L153">
    <sortCondition ref="H9:H153"/>
  </sortState>
  <mergeCells count="3">
    <mergeCell ref="B8:F8"/>
    <mergeCell ref="H8:L8"/>
    <mergeCell ref="D3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A2189-EFBC-4FC9-8CA0-5822169D5C7C}">
  <dimension ref="B2:J153"/>
  <sheetViews>
    <sheetView workbookViewId="0">
      <selection activeCell="C146" sqref="C146"/>
    </sheetView>
  </sheetViews>
  <sheetFormatPr defaultColWidth="9.109375" defaultRowHeight="14.4" x14ac:dyDescent="0.3"/>
  <cols>
    <col min="2" max="2" width="18.88671875" bestFit="1" customWidth="1"/>
    <col min="3" max="4" width="7" bestFit="1" customWidth="1"/>
    <col min="5" max="5" width="10.5546875" bestFit="1" customWidth="1"/>
    <col min="7" max="7" width="18.88671875" bestFit="1" customWidth="1"/>
    <col min="8" max="9" width="6" bestFit="1" customWidth="1"/>
    <col min="10" max="10" width="8.5546875" bestFit="1" customWidth="1"/>
  </cols>
  <sheetData>
    <row r="2" spans="2:10" ht="15" thickBot="1" x14ac:dyDescent="0.35"/>
    <row r="3" spans="2:10" ht="15" customHeight="1" x14ac:dyDescent="0.3">
      <c r="D3" s="96" t="s">
        <v>191</v>
      </c>
      <c r="E3" s="97"/>
      <c r="F3" s="97"/>
      <c r="G3" s="97"/>
      <c r="H3" s="98"/>
    </row>
    <row r="4" spans="2:10" ht="15.75" customHeight="1" x14ac:dyDescent="0.3">
      <c r="D4" s="99"/>
      <c r="E4" s="100"/>
      <c r="F4" s="100"/>
      <c r="G4" s="100"/>
      <c r="H4" s="101"/>
    </row>
    <row r="5" spans="2:10" ht="15" customHeight="1" thickBot="1" x14ac:dyDescent="0.35">
      <c r="D5" s="102"/>
      <c r="E5" s="103"/>
      <c r="F5" s="103"/>
      <c r="G5" s="103"/>
      <c r="H5" s="104"/>
    </row>
    <row r="6" spans="2:10" ht="15" customHeight="1" x14ac:dyDescent="0.3">
      <c r="D6" s="71"/>
      <c r="E6" s="71"/>
      <c r="F6" s="71"/>
      <c r="G6" s="71"/>
    </row>
    <row r="7" spans="2:10" ht="15" thickBot="1" x14ac:dyDescent="0.35"/>
    <row r="8" spans="2:10" ht="16.2" thickBot="1" x14ac:dyDescent="0.35">
      <c r="B8" s="90" t="s">
        <v>97</v>
      </c>
      <c r="C8" s="91"/>
      <c r="D8" s="91"/>
      <c r="E8" s="92"/>
      <c r="G8" s="90" t="s">
        <v>112</v>
      </c>
      <c r="H8" s="91"/>
      <c r="I8" s="91"/>
      <c r="J8" s="92"/>
    </row>
    <row r="9" spans="2:10" ht="15" thickBot="1" x14ac:dyDescent="0.35">
      <c r="B9" s="74" t="s">
        <v>93</v>
      </c>
      <c r="C9" s="75" t="s">
        <v>94</v>
      </c>
      <c r="D9" s="75" t="s">
        <v>95</v>
      </c>
      <c r="E9" s="77" t="s">
        <v>96</v>
      </c>
      <c r="G9" s="74" t="s">
        <v>93</v>
      </c>
      <c r="H9" s="75" t="s">
        <v>94</v>
      </c>
      <c r="I9" s="75" t="s">
        <v>95</v>
      </c>
      <c r="J9" s="77" t="s">
        <v>96</v>
      </c>
    </row>
    <row r="10" spans="2:10" x14ac:dyDescent="0.3">
      <c r="B10" s="30" t="s">
        <v>98</v>
      </c>
      <c r="C10" s="139">
        <v>1</v>
      </c>
      <c r="D10" s="139">
        <f>Table!D10+Table!E10</f>
        <v>9</v>
      </c>
      <c r="E10" s="141">
        <v>19</v>
      </c>
      <c r="G10" s="30" t="s">
        <v>98</v>
      </c>
      <c r="H10" s="139">
        <v>13</v>
      </c>
      <c r="I10" s="140">
        <f>Table!J11+Table!K11</f>
        <v>1814</v>
      </c>
      <c r="J10" s="139">
        <v>39</v>
      </c>
    </row>
    <row r="11" spans="2:10" x14ac:dyDescent="0.3">
      <c r="B11" s="27" t="s">
        <v>0</v>
      </c>
      <c r="C11" s="62">
        <v>1307</v>
      </c>
      <c r="D11" s="62">
        <f>Table!D11+Table!E11</f>
        <v>48</v>
      </c>
      <c r="E11" s="136">
        <v>1403.25</v>
      </c>
      <c r="G11" s="27" t="s">
        <v>0</v>
      </c>
      <c r="H11" s="62">
        <v>406</v>
      </c>
      <c r="I11" s="140">
        <f>Table!J12+Table!K12</f>
        <v>17</v>
      </c>
      <c r="J11" s="62">
        <v>4035.5</v>
      </c>
    </row>
    <row r="12" spans="2:10" x14ac:dyDescent="0.3">
      <c r="B12" s="27" t="s">
        <v>99</v>
      </c>
      <c r="C12" s="62">
        <v>1</v>
      </c>
      <c r="D12" s="62">
        <f>Table!D12+Table!E12</f>
        <v>1</v>
      </c>
      <c r="E12" s="136">
        <v>3</v>
      </c>
      <c r="G12" s="27" t="s">
        <v>99</v>
      </c>
      <c r="H12" s="62">
        <v>2</v>
      </c>
      <c r="I12" s="140">
        <f>Table!J13+Table!K13</f>
        <v>7</v>
      </c>
      <c r="J12" s="62">
        <v>36</v>
      </c>
    </row>
    <row r="13" spans="2:10" x14ac:dyDescent="0.3">
      <c r="B13" s="27" t="s">
        <v>1</v>
      </c>
      <c r="C13" s="62">
        <v>459</v>
      </c>
      <c r="D13" s="62">
        <f>Table!D13+Table!E13</f>
        <v>314</v>
      </c>
      <c r="E13" s="136">
        <v>1087</v>
      </c>
      <c r="G13" s="27" t="s">
        <v>1</v>
      </c>
      <c r="H13" s="62">
        <v>13</v>
      </c>
      <c r="I13" s="140">
        <f>Table!J14+Table!K14</f>
        <v>84</v>
      </c>
      <c r="J13" s="62">
        <v>27</v>
      </c>
    </row>
    <row r="14" spans="2:10" x14ac:dyDescent="0.3">
      <c r="B14" s="27" t="s">
        <v>2</v>
      </c>
      <c r="C14" s="62">
        <v>1379</v>
      </c>
      <c r="D14" s="62">
        <f>Table!D14+Table!E14</f>
        <v>405</v>
      </c>
      <c r="E14" s="136">
        <v>2189</v>
      </c>
      <c r="G14" s="27" t="s">
        <v>2</v>
      </c>
      <c r="H14" s="62">
        <v>276</v>
      </c>
      <c r="I14" s="140">
        <f>Table!J15+Table!K15</f>
        <v>1</v>
      </c>
      <c r="J14" s="62">
        <v>444.5</v>
      </c>
    </row>
    <row r="15" spans="2:10" x14ac:dyDescent="0.3">
      <c r="B15" s="27" t="s">
        <v>3</v>
      </c>
      <c r="C15" s="62">
        <v>7</v>
      </c>
      <c r="D15" s="62">
        <f>Table!D15+Table!E15</f>
        <v>15</v>
      </c>
      <c r="E15" s="136">
        <v>37</v>
      </c>
      <c r="G15" s="27" t="s">
        <v>122</v>
      </c>
      <c r="H15" s="62"/>
      <c r="I15" s="140">
        <f>Table!J16+Table!K16</f>
        <v>29</v>
      </c>
      <c r="J15" s="62">
        <v>2</v>
      </c>
    </row>
    <row r="16" spans="2:10" x14ac:dyDescent="0.3">
      <c r="B16" s="27" t="s">
        <v>4</v>
      </c>
      <c r="C16" s="62">
        <v>65</v>
      </c>
      <c r="D16" s="62">
        <f>Table!D16+Table!E16</f>
        <v>557</v>
      </c>
      <c r="E16" s="136">
        <v>1179</v>
      </c>
      <c r="G16" s="27" t="s">
        <v>137</v>
      </c>
      <c r="H16" s="62">
        <v>1</v>
      </c>
      <c r="I16" s="140">
        <f>Table!J17+Table!K17</f>
        <v>33</v>
      </c>
      <c r="J16" s="62">
        <v>59</v>
      </c>
    </row>
    <row r="17" spans="2:10" x14ac:dyDescent="0.3">
      <c r="B17" s="27" t="s">
        <v>5</v>
      </c>
      <c r="C17" s="62">
        <v>1995</v>
      </c>
      <c r="D17" s="62">
        <f>Table!D17+Table!E17</f>
        <v>5660</v>
      </c>
      <c r="E17" s="136">
        <v>13315</v>
      </c>
      <c r="G17" s="27" t="s">
        <v>3</v>
      </c>
      <c r="H17" s="62">
        <v>189</v>
      </c>
      <c r="I17" s="140">
        <f>Table!J18+Table!K18</f>
        <v>497</v>
      </c>
      <c r="J17" s="62">
        <v>255</v>
      </c>
    </row>
    <row r="18" spans="2:10" x14ac:dyDescent="0.3">
      <c r="B18" s="27" t="s">
        <v>6</v>
      </c>
      <c r="C18" s="62">
        <v>548</v>
      </c>
      <c r="D18" s="62">
        <f>Table!D18+Table!E18</f>
        <v>4083</v>
      </c>
      <c r="E18" s="136">
        <v>8714</v>
      </c>
      <c r="G18" s="27" t="s">
        <v>4</v>
      </c>
      <c r="H18" s="62">
        <v>20</v>
      </c>
      <c r="I18" s="140">
        <f>Table!J19+Table!K19</f>
        <v>847</v>
      </c>
      <c r="J18" s="62">
        <v>1014</v>
      </c>
    </row>
    <row r="19" spans="2:10" x14ac:dyDescent="0.3">
      <c r="B19" s="27" t="s">
        <v>7</v>
      </c>
      <c r="C19" s="62">
        <v>128</v>
      </c>
      <c r="D19" s="62">
        <f>Table!D19+Table!E19</f>
        <v>296</v>
      </c>
      <c r="E19" s="136">
        <v>720</v>
      </c>
      <c r="G19" s="27" t="s">
        <v>5</v>
      </c>
      <c r="H19" s="62">
        <v>1260</v>
      </c>
      <c r="I19" s="140">
        <f>Table!J20+Table!K20</f>
        <v>1</v>
      </c>
      <c r="J19" s="62">
        <v>2954</v>
      </c>
    </row>
    <row r="20" spans="2:10" x14ac:dyDescent="0.3">
      <c r="B20" s="27" t="s">
        <v>8</v>
      </c>
      <c r="C20" s="62">
        <v>9</v>
      </c>
      <c r="D20" s="62">
        <f>Table!D20+Table!E20</f>
        <v>88</v>
      </c>
      <c r="E20" s="136">
        <v>185</v>
      </c>
      <c r="G20" s="27" t="s">
        <v>185</v>
      </c>
      <c r="H20" s="62"/>
      <c r="I20" s="140">
        <f>Table!J21+Table!K21</f>
        <v>12</v>
      </c>
      <c r="J20" s="62">
        <v>2</v>
      </c>
    </row>
    <row r="21" spans="2:10" x14ac:dyDescent="0.3">
      <c r="B21" s="27" t="s">
        <v>9</v>
      </c>
      <c r="C21" s="62">
        <v>3</v>
      </c>
      <c r="D21" s="62">
        <f>Table!D21+Table!E21</f>
        <v>13</v>
      </c>
      <c r="E21" s="136">
        <v>29</v>
      </c>
      <c r="G21" s="27" t="s">
        <v>100</v>
      </c>
      <c r="H21" s="62">
        <v>28</v>
      </c>
      <c r="I21" s="140">
        <f>Table!J22+Table!K22</f>
        <v>15</v>
      </c>
      <c r="J21" s="62">
        <v>52</v>
      </c>
    </row>
    <row r="22" spans="2:10" x14ac:dyDescent="0.3">
      <c r="B22" s="27" t="s">
        <v>10</v>
      </c>
      <c r="C22" s="62">
        <v>271</v>
      </c>
      <c r="D22" s="62">
        <f>Table!D22+Table!E22</f>
        <v>1188</v>
      </c>
      <c r="E22" s="136">
        <v>2647.25</v>
      </c>
      <c r="G22" s="27" t="s">
        <v>6</v>
      </c>
      <c r="H22" s="62">
        <v>387</v>
      </c>
      <c r="I22" s="140">
        <f>Table!J23+Table!K23</f>
        <v>0</v>
      </c>
      <c r="J22" s="62">
        <v>417</v>
      </c>
    </row>
    <row r="23" spans="2:10" x14ac:dyDescent="0.3">
      <c r="B23" s="27" t="s">
        <v>11</v>
      </c>
      <c r="C23" s="62">
        <v>27</v>
      </c>
      <c r="D23" s="62">
        <f>Table!D23+Table!E23</f>
        <v>72</v>
      </c>
      <c r="E23" s="136">
        <v>171</v>
      </c>
      <c r="G23" s="27" t="s">
        <v>168</v>
      </c>
      <c r="H23" s="62">
        <v>1</v>
      </c>
      <c r="I23" s="140">
        <f>Table!J24+Table!K24</f>
        <v>22</v>
      </c>
      <c r="J23" s="62">
        <v>1</v>
      </c>
    </row>
    <row r="24" spans="2:10" x14ac:dyDescent="0.3">
      <c r="B24" s="27" t="s">
        <v>12</v>
      </c>
      <c r="C24" s="62">
        <v>17788</v>
      </c>
      <c r="D24" s="62">
        <f>Table!D24+Table!E24</f>
        <v>61953</v>
      </c>
      <c r="E24" s="136">
        <v>141775.25</v>
      </c>
      <c r="G24" s="27" t="s">
        <v>7</v>
      </c>
      <c r="H24" s="62">
        <v>21</v>
      </c>
      <c r="I24" s="140">
        <f>Table!J25+Table!K25</f>
        <v>0</v>
      </c>
      <c r="J24" s="62">
        <v>65</v>
      </c>
    </row>
    <row r="25" spans="2:10" x14ac:dyDescent="0.3">
      <c r="B25" s="27" t="s">
        <v>13</v>
      </c>
      <c r="C25" s="62">
        <v>82</v>
      </c>
      <c r="D25" s="62">
        <f>Table!D25+Table!E25</f>
        <v>25</v>
      </c>
      <c r="E25" s="136">
        <v>132</v>
      </c>
      <c r="G25" s="27" t="s">
        <v>171</v>
      </c>
      <c r="H25" s="62">
        <v>1</v>
      </c>
      <c r="I25" s="140">
        <f>Table!J26+Table!K26</f>
        <v>13</v>
      </c>
      <c r="J25" s="62">
        <v>1</v>
      </c>
    </row>
    <row r="26" spans="2:10" x14ac:dyDescent="0.3">
      <c r="B26" s="27" t="s">
        <v>113</v>
      </c>
      <c r="C26" s="132">
        <v>1</v>
      </c>
      <c r="D26" s="62">
        <f>Table!D26+Table!E26</f>
        <v>0</v>
      </c>
      <c r="E26" s="132">
        <v>1</v>
      </c>
      <c r="G26" s="27" t="s">
        <v>8</v>
      </c>
      <c r="H26" s="62">
        <v>1</v>
      </c>
      <c r="I26" s="140">
        <f>Table!J27+Table!K27</f>
        <v>101</v>
      </c>
      <c r="J26" s="62">
        <v>27</v>
      </c>
    </row>
    <row r="27" spans="2:10" x14ac:dyDescent="0.3">
      <c r="B27" s="27" t="s">
        <v>129</v>
      </c>
      <c r="C27" s="62">
        <v>2</v>
      </c>
      <c r="D27" s="62">
        <f>Table!D27+Table!E27</f>
        <v>152</v>
      </c>
      <c r="E27" s="136">
        <v>306</v>
      </c>
      <c r="G27" s="27" t="s">
        <v>9</v>
      </c>
      <c r="H27" s="62">
        <v>41</v>
      </c>
      <c r="I27" s="140">
        <f>Table!J28+Table!K28</f>
        <v>500</v>
      </c>
      <c r="J27" s="62">
        <v>243</v>
      </c>
    </row>
    <row r="28" spans="2:10" x14ac:dyDescent="0.3">
      <c r="B28" s="27" t="s">
        <v>14</v>
      </c>
      <c r="C28" s="62">
        <v>302</v>
      </c>
      <c r="D28" s="62">
        <f>Table!D28+Table!E28</f>
        <v>334</v>
      </c>
      <c r="E28" s="136">
        <v>970</v>
      </c>
      <c r="G28" s="27" t="s">
        <v>10</v>
      </c>
      <c r="H28" s="62">
        <v>250</v>
      </c>
      <c r="I28" s="140">
        <f>Table!J29+Table!K29</f>
        <v>22</v>
      </c>
      <c r="J28" s="62">
        <v>1251</v>
      </c>
    </row>
    <row r="29" spans="2:10" x14ac:dyDescent="0.3">
      <c r="B29" s="27" t="s">
        <v>15</v>
      </c>
      <c r="C29" s="62">
        <v>58</v>
      </c>
      <c r="D29" s="62">
        <f>Table!D29+Table!E29</f>
        <v>58</v>
      </c>
      <c r="E29" s="136">
        <v>174</v>
      </c>
      <c r="G29" s="27" t="s">
        <v>11</v>
      </c>
      <c r="H29" s="62">
        <v>9</v>
      </c>
      <c r="I29" s="140">
        <f>Table!J30+Table!K30</f>
        <v>1518</v>
      </c>
      <c r="J29" s="62">
        <v>53</v>
      </c>
    </row>
    <row r="30" spans="2:10" x14ac:dyDescent="0.3">
      <c r="B30" s="27" t="s">
        <v>147</v>
      </c>
      <c r="C30" s="62"/>
      <c r="D30" s="62">
        <f>Table!D30+Table!E30</f>
        <v>2</v>
      </c>
      <c r="E30" s="136">
        <v>4</v>
      </c>
      <c r="G30" s="27" t="s">
        <v>12</v>
      </c>
      <c r="H30" s="62">
        <v>12822</v>
      </c>
      <c r="I30" s="140">
        <f>Table!J31+Table!K31</f>
        <v>0</v>
      </c>
      <c r="J30" s="62">
        <v>15858</v>
      </c>
    </row>
    <row r="31" spans="2:10" x14ac:dyDescent="0.3">
      <c r="B31" s="27" t="s">
        <v>16</v>
      </c>
      <c r="C31" s="62">
        <v>103</v>
      </c>
      <c r="D31" s="62">
        <f>Table!D31+Table!E31</f>
        <v>419</v>
      </c>
      <c r="E31" s="136">
        <v>941</v>
      </c>
      <c r="G31" s="27" t="s">
        <v>13</v>
      </c>
      <c r="H31" s="62">
        <v>89</v>
      </c>
      <c r="I31" s="140">
        <f>Table!J32+Table!K32</f>
        <v>2</v>
      </c>
      <c r="J31" s="62">
        <v>89</v>
      </c>
    </row>
    <row r="32" spans="2:10" x14ac:dyDescent="0.3">
      <c r="B32" s="27" t="s">
        <v>17</v>
      </c>
      <c r="C32" s="62">
        <v>714</v>
      </c>
      <c r="D32" s="62">
        <f>Table!D32+Table!E32</f>
        <v>1</v>
      </c>
      <c r="E32" s="136">
        <v>716</v>
      </c>
      <c r="G32" s="27" t="s">
        <v>138</v>
      </c>
      <c r="H32" s="62">
        <v>2</v>
      </c>
      <c r="I32" s="140">
        <f>Table!J33+Table!K33</f>
        <v>36</v>
      </c>
      <c r="J32" s="62">
        <v>6</v>
      </c>
    </row>
    <row r="33" spans="2:10" x14ac:dyDescent="0.3">
      <c r="B33" s="27" t="s">
        <v>101</v>
      </c>
      <c r="C33" s="62">
        <v>1</v>
      </c>
      <c r="D33" s="62">
        <f>Table!D33+Table!E33</f>
        <v>3</v>
      </c>
      <c r="E33" s="136">
        <v>7</v>
      </c>
      <c r="G33" s="27" t="s">
        <v>113</v>
      </c>
      <c r="H33" s="62">
        <v>13</v>
      </c>
      <c r="I33" s="140">
        <f>Table!J34+Table!K34</f>
        <v>3</v>
      </c>
      <c r="J33" s="62">
        <v>85</v>
      </c>
    </row>
    <row r="34" spans="2:10" x14ac:dyDescent="0.3">
      <c r="B34" s="27" t="s">
        <v>18</v>
      </c>
      <c r="C34" s="62">
        <v>1</v>
      </c>
      <c r="D34" s="62">
        <f>Table!D34+Table!E34</f>
        <v>1386</v>
      </c>
      <c r="E34" s="136">
        <v>2773</v>
      </c>
      <c r="G34" s="27" t="s">
        <v>129</v>
      </c>
      <c r="H34" s="62">
        <v>12</v>
      </c>
      <c r="I34" s="140">
        <f>Table!J35+Table!K35</f>
        <v>23</v>
      </c>
      <c r="J34" s="62">
        <v>18</v>
      </c>
    </row>
    <row r="35" spans="2:10" x14ac:dyDescent="0.3">
      <c r="B35" s="27" t="s">
        <v>19</v>
      </c>
      <c r="C35" s="62">
        <v>11066</v>
      </c>
      <c r="D35" s="62">
        <f>Table!D35+Table!E35</f>
        <v>6861</v>
      </c>
      <c r="E35" s="136">
        <v>24790</v>
      </c>
      <c r="G35" s="27" t="s">
        <v>14</v>
      </c>
      <c r="H35" s="62">
        <v>10</v>
      </c>
      <c r="I35" s="140">
        <f>Table!J36+Table!K36</f>
        <v>1</v>
      </c>
      <c r="J35" s="62">
        <v>56</v>
      </c>
    </row>
    <row r="36" spans="2:10" x14ac:dyDescent="0.3">
      <c r="B36" s="37" t="s">
        <v>20</v>
      </c>
      <c r="C36" s="132">
        <v>1</v>
      </c>
      <c r="D36" s="62">
        <f>Table!D36+Table!E36</f>
        <v>0</v>
      </c>
      <c r="E36" s="132">
        <v>1</v>
      </c>
      <c r="G36" s="27" t="s">
        <v>121</v>
      </c>
      <c r="H36" s="62"/>
      <c r="I36" s="140">
        <f>Table!J37+Table!K37</f>
        <v>61</v>
      </c>
      <c r="J36" s="62">
        <v>2</v>
      </c>
    </row>
    <row r="37" spans="2:10" x14ac:dyDescent="0.3">
      <c r="B37" s="27" t="s">
        <v>102</v>
      </c>
      <c r="C37" s="62"/>
      <c r="D37" s="62">
        <f>Table!D37+Table!E37</f>
        <v>11</v>
      </c>
      <c r="E37" s="136">
        <v>22</v>
      </c>
      <c r="G37" s="27" t="s">
        <v>15</v>
      </c>
      <c r="H37" s="62">
        <v>32</v>
      </c>
      <c r="I37" s="140">
        <f>Table!J38+Table!K38</f>
        <v>2</v>
      </c>
      <c r="J37" s="62">
        <v>154</v>
      </c>
    </row>
    <row r="38" spans="2:10" x14ac:dyDescent="0.3">
      <c r="B38" s="27" t="s">
        <v>21</v>
      </c>
      <c r="C38" s="62">
        <v>6</v>
      </c>
      <c r="D38" s="62">
        <f>Table!D38+Table!E38</f>
        <v>89</v>
      </c>
      <c r="E38" s="136">
        <v>184</v>
      </c>
      <c r="G38" s="27" t="s">
        <v>147</v>
      </c>
      <c r="H38" s="62">
        <v>1</v>
      </c>
      <c r="I38" s="140">
        <f>Table!J39+Table!K39</f>
        <v>11</v>
      </c>
      <c r="J38" s="62">
        <v>5</v>
      </c>
    </row>
    <row r="39" spans="2:10" x14ac:dyDescent="0.3">
      <c r="B39" s="27" t="s">
        <v>172</v>
      </c>
      <c r="C39" s="62">
        <v>3</v>
      </c>
      <c r="D39" s="62">
        <f>Table!D39+Table!E39</f>
        <v>0</v>
      </c>
      <c r="E39" s="136">
        <v>3</v>
      </c>
      <c r="G39" s="27" t="s">
        <v>16</v>
      </c>
      <c r="H39" s="62">
        <v>6</v>
      </c>
      <c r="I39" s="140">
        <f>Table!J40+Table!K40</f>
        <v>2</v>
      </c>
      <c r="J39" s="62">
        <v>28</v>
      </c>
    </row>
    <row r="40" spans="2:10" x14ac:dyDescent="0.3">
      <c r="B40" s="27" t="s">
        <v>22</v>
      </c>
      <c r="C40" s="62">
        <v>39</v>
      </c>
      <c r="D40" s="62">
        <f>Table!D40+Table!E40</f>
        <v>1806</v>
      </c>
      <c r="E40" s="136">
        <v>3651</v>
      </c>
      <c r="G40" s="27" t="s">
        <v>193</v>
      </c>
      <c r="H40" s="62">
        <v>2</v>
      </c>
      <c r="I40" s="140">
        <f>Table!J41+Table!K41</f>
        <v>132</v>
      </c>
      <c r="J40" s="62">
        <v>6</v>
      </c>
    </row>
    <row r="41" spans="2:10" x14ac:dyDescent="0.3">
      <c r="B41" s="27" t="s">
        <v>23</v>
      </c>
      <c r="C41" s="62">
        <v>744</v>
      </c>
      <c r="D41" s="62">
        <f>Table!D41+Table!E41</f>
        <v>1223</v>
      </c>
      <c r="E41" s="136">
        <v>3190</v>
      </c>
      <c r="G41" s="27" t="s">
        <v>17</v>
      </c>
      <c r="H41" s="62">
        <v>417</v>
      </c>
      <c r="I41" s="140">
        <f>Table!J42+Table!K42</f>
        <v>4</v>
      </c>
      <c r="J41" s="62">
        <v>681</v>
      </c>
    </row>
    <row r="42" spans="2:10" x14ac:dyDescent="0.3">
      <c r="B42" s="27" t="s">
        <v>103</v>
      </c>
      <c r="C42" s="62">
        <v>1</v>
      </c>
      <c r="D42" s="62">
        <f>Table!D42+Table!E42</f>
        <v>1</v>
      </c>
      <c r="E42" s="136">
        <v>3</v>
      </c>
      <c r="G42" s="27" t="s">
        <v>101</v>
      </c>
      <c r="H42" s="62">
        <v>11</v>
      </c>
      <c r="I42" s="140">
        <f>Table!J43+Table!K43</f>
        <v>0</v>
      </c>
      <c r="J42" s="62">
        <v>19</v>
      </c>
    </row>
    <row r="43" spans="2:10" x14ac:dyDescent="0.3">
      <c r="B43" s="27" t="s">
        <v>24</v>
      </c>
      <c r="C43" s="62">
        <v>5</v>
      </c>
      <c r="D43" s="62">
        <f>Table!D43+Table!E43</f>
        <v>26</v>
      </c>
      <c r="E43" s="136">
        <v>57</v>
      </c>
      <c r="G43" s="27" t="s">
        <v>18</v>
      </c>
      <c r="H43" s="62">
        <v>21</v>
      </c>
      <c r="I43" s="140">
        <f>Table!J44+Table!K44</f>
        <v>548</v>
      </c>
      <c r="J43" s="62">
        <v>21</v>
      </c>
    </row>
    <row r="44" spans="2:10" x14ac:dyDescent="0.3">
      <c r="B44" s="27" t="s">
        <v>25</v>
      </c>
      <c r="C44" s="62">
        <v>1326</v>
      </c>
      <c r="D44" s="62">
        <f>Table!D44+Table!E44</f>
        <v>3068</v>
      </c>
      <c r="E44" s="136">
        <v>7462.25</v>
      </c>
      <c r="G44" s="27" t="s">
        <v>19</v>
      </c>
      <c r="H44" s="62">
        <v>1045</v>
      </c>
      <c r="I44" s="140">
        <f>Table!J45+Table!K45</f>
        <v>1</v>
      </c>
      <c r="J44" s="62">
        <v>2141</v>
      </c>
    </row>
    <row r="45" spans="2:10" x14ac:dyDescent="0.3">
      <c r="B45" s="27" t="s">
        <v>26</v>
      </c>
      <c r="C45" s="62">
        <v>15</v>
      </c>
      <c r="D45" s="62">
        <f>Table!D45+Table!E45</f>
        <v>4</v>
      </c>
      <c r="E45" s="136">
        <v>23</v>
      </c>
      <c r="G45" s="27" t="s">
        <v>20</v>
      </c>
      <c r="H45" s="62">
        <v>3</v>
      </c>
      <c r="I45" s="140">
        <f>Table!J46+Table!K46</f>
        <v>15</v>
      </c>
      <c r="J45" s="62">
        <v>5</v>
      </c>
    </row>
    <row r="46" spans="2:10" x14ac:dyDescent="0.3">
      <c r="B46" s="27" t="s">
        <v>27</v>
      </c>
      <c r="C46" s="62">
        <v>623</v>
      </c>
      <c r="D46" s="62">
        <f>Table!D46+Table!E46</f>
        <v>864</v>
      </c>
      <c r="E46" s="136">
        <v>2351.5</v>
      </c>
      <c r="G46" s="27" t="s">
        <v>102</v>
      </c>
      <c r="H46" s="62">
        <v>10</v>
      </c>
      <c r="I46" s="140">
        <f>Table!J47+Table!K47</f>
        <v>1</v>
      </c>
      <c r="J46" s="62">
        <v>40</v>
      </c>
    </row>
    <row r="47" spans="2:10" x14ac:dyDescent="0.3">
      <c r="B47" s="27" t="s">
        <v>28</v>
      </c>
      <c r="C47" s="62">
        <v>30</v>
      </c>
      <c r="D47" s="62">
        <f>Table!D47+Table!E47</f>
        <v>350</v>
      </c>
      <c r="E47" s="136">
        <v>730</v>
      </c>
      <c r="G47" s="27" t="s">
        <v>166</v>
      </c>
      <c r="H47" s="62">
        <v>1</v>
      </c>
      <c r="I47" s="140">
        <f>Table!J48+Table!K48</f>
        <v>1</v>
      </c>
      <c r="J47" s="62">
        <v>3</v>
      </c>
    </row>
    <row r="48" spans="2:10" x14ac:dyDescent="0.3">
      <c r="B48" s="37" t="s">
        <v>106</v>
      </c>
      <c r="C48" s="132">
        <v>1</v>
      </c>
      <c r="D48" s="62">
        <f>Table!D48+Table!E48</f>
        <v>0</v>
      </c>
      <c r="E48" s="132">
        <v>1</v>
      </c>
      <c r="G48" s="27" t="s">
        <v>21</v>
      </c>
      <c r="H48" s="62">
        <v>5</v>
      </c>
      <c r="I48" s="140">
        <f>Table!J49+Table!K49</f>
        <v>21</v>
      </c>
      <c r="J48" s="62">
        <v>7</v>
      </c>
    </row>
    <row r="49" spans="2:10" x14ac:dyDescent="0.3">
      <c r="B49" s="27" t="s">
        <v>29</v>
      </c>
      <c r="C49" s="62">
        <v>134</v>
      </c>
      <c r="D49" s="62">
        <f>Table!D49+Table!E49</f>
        <v>189</v>
      </c>
      <c r="E49" s="136">
        <v>512</v>
      </c>
      <c r="G49" s="27" t="s">
        <v>130</v>
      </c>
      <c r="H49" s="62"/>
      <c r="I49" s="140">
        <f>Table!J50+Table!K50</f>
        <v>1</v>
      </c>
      <c r="J49" s="62">
        <v>42</v>
      </c>
    </row>
    <row r="50" spans="2:10" x14ac:dyDescent="0.3">
      <c r="B50" s="27" t="s">
        <v>30</v>
      </c>
      <c r="C50" s="62">
        <v>16644</v>
      </c>
      <c r="D50" s="62">
        <f>Table!D50+Table!E50</f>
        <v>6731</v>
      </c>
      <c r="E50" s="136">
        <v>30106.25</v>
      </c>
      <c r="G50" s="27" t="s">
        <v>22</v>
      </c>
      <c r="H50" s="62">
        <v>31</v>
      </c>
      <c r="I50" s="140">
        <f>Table!J51+Table!K51</f>
        <v>124</v>
      </c>
      <c r="J50" s="62">
        <v>33</v>
      </c>
    </row>
    <row r="51" spans="2:10" x14ac:dyDescent="0.3">
      <c r="B51" s="27" t="s">
        <v>31</v>
      </c>
      <c r="C51" s="62">
        <v>2368</v>
      </c>
      <c r="D51" s="62">
        <f>Table!D51+Table!E51</f>
        <v>3379</v>
      </c>
      <c r="E51" s="136">
        <v>9126</v>
      </c>
      <c r="G51" s="27" t="s">
        <v>23</v>
      </c>
      <c r="H51" s="62">
        <v>249</v>
      </c>
      <c r="I51" s="140">
        <f>Table!J52+Table!K52</f>
        <v>15</v>
      </c>
      <c r="J51" s="62">
        <v>497</v>
      </c>
    </row>
    <row r="52" spans="2:10" x14ac:dyDescent="0.3">
      <c r="B52" s="27" t="s">
        <v>32</v>
      </c>
      <c r="C52" s="62">
        <v>119</v>
      </c>
      <c r="D52" s="62">
        <f>Table!D52+Table!E52</f>
        <v>83</v>
      </c>
      <c r="E52" s="136">
        <v>285</v>
      </c>
      <c r="G52" s="27" t="s">
        <v>103</v>
      </c>
      <c r="H52" s="62">
        <v>2</v>
      </c>
      <c r="I52" s="140">
        <f>Table!J53+Table!K53</f>
        <v>2</v>
      </c>
      <c r="J52" s="62">
        <v>32</v>
      </c>
    </row>
    <row r="53" spans="2:10" x14ac:dyDescent="0.3">
      <c r="B53" s="27" t="s">
        <v>33</v>
      </c>
      <c r="C53" s="62">
        <v>6</v>
      </c>
      <c r="D53" s="62">
        <f>Table!D53+Table!E53</f>
        <v>8</v>
      </c>
      <c r="E53" s="136">
        <v>22</v>
      </c>
      <c r="G53" s="27" t="s">
        <v>104</v>
      </c>
      <c r="H53" s="62">
        <v>25</v>
      </c>
      <c r="I53" s="140">
        <f>Table!J54+Table!K54</f>
        <v>36</v>
      </c>
      <c r="J53" s="62">
        <v>29</v>
      </c>
    </row>
    <row r="54" spans="2:10" x14ac:dyDescent="0.3">
      <c r="B54" s="27" t="s">
        <v>34</v>
      </c>
      <c r="C54" s="62">
        <v>34</v>
      </c>
      <c r="D54" s="62">
        <f>Table!D54+Table!E54</f>
        <v>153</v>
      </c>
      <c r="E54" s="136">
        <v>340</v>
      </c>
      <c r="G54" s="27" t="s">
        <v>24</v>
      </c>
      <c r="H54" s="62">
        <v>64</v>
      </c>
      <c r="I54" s="140">
        <f>Table!J55+Table!K55</f>
        <v>206</v>
      </c>
      <c r="J54" s="62">
        <v>136</v>
      </c>
    </row>
    <row r="55" spans="2:10" x14ac:dyDescent="0.3">
      <c r="B55" s="27" t="s">
        <v>35</v>
      </c>
      <c r="C55" s="62">
        <v>3514</v>
      </c>
      <c r="D55" s="62">
        <f>Table!D55+Table!E55</f>
        <v>5705</v>
      </c>
      <c r="E55" s="136">
        <v>14924.75</v>
      </c>
      <c r="G55" s="27" t="s">
        <v>25</v>
      </c>
      <c r="H55" s="62">
        <v>118</v>
      </c>
      <c r="I55" s="140">
        <f>Table!J56+Table!K56</f>
        <v>72</v>
      </c>
      <c r="J55" s="62">
        <v>530.5</v>
      </c>
    </row>
    <row r="56" spans="2:10" x14ac:dyDescent="0.3">
      <c r="B56" s="27" t="s">
        <v>107</v>
      </c>
      <c r="C56" s="62">
        <v>3</v>
      </c>
      <c r="D56" s="62">
        <f>Table!D56+Table!E56</f>
        <v>19</v>
      </c>
      <c r="E56" s="136">
        <v>41</v>
      </c>
      <c r="G56" s="27" t="s">
        <v>26</v>
      </c>
      <c r="H56" s="62">
        <v>24</v>
      </c>
      <c r="I56" s="140">
        <f>Table!J57+Table!K57</f>
        <v>188</v>
      </c>
      <c r="J56" s="62">
        <v>168</v>
      </c>
    </row>
    <row r="57" spans="2:10" x14ac:dyDescent="0.3">
      <c r="B57" s="27" t="s">
        <v>36</v>
      </c>
      <c r="C57" s="62">
        <v>319</v>
      </c>
      <c r="D57" s="62">
        <f>Table!D57+Table!E57</f>
        <v>1474</v>
      </c>
      <c r="E57" s="136">
        <v>3267</v>
      </c>
      <c r="G57" s="27" t="s">
        <v>27</v>
      </c>
      <c r="H57" s="62">
        <v>500</v>
      </c>
      <c r="I57" s="140">
        <f>Table!J58+Table!K58</f>
        <v>13</v>
      </c>
      <c r="J57" s="62">
        <v>876</v>
      </c>
    </row>
    <row r="58" spans="2:10" x14ac:dyDescent="0.3">
      <c r="B58" s="27" t="s">
        <v>37</v>
      </c>
      <c r="C58" s="62">
        <v>4</v>
      </c>
      <c r="D58" s="62">
        <f>Table!D58+Table!E58</f>
        <v>17</v>
      </c>
      <c r="E58" s="136">
        <v>38</v>
      </c>
      <c r="G58" s="27" t="s">
        <v>115</v>
      </c>
      <c r="H58" s="62">
        <v>1</v>
      </c>
      <c r="I58" s="140">
        <f>Table!J59+Table!K59</f>
        <v>3</v>
      </c>
      <c r="J58" s="62">
        <v>27</v>
      </c>
    </row>
    <row r="59" spans="2:10" x14ac:dyDescent="0.3">
      <c r="B59" s="27" t="s">
        <v>38</v>
      </c>
      <c r="C59" s="62">
        <v>109</v>
      </c>
      <c r="D59" s="62">
        <f>Table!D59+Table!E59</f>
        <v>319</v>
      </c>
      <c r="E59" s="136">
        <v>747</v>
      </c>
      <c r="G59" s="27" t="s">
        <v>134</v>
      </c>
      <c r="H59" s="62"/>
      <c r="I59" s="140">
        <f>Table!J60+Table!K60</f>
        <v>5</v>
      </c>
      <c r="J59" s="62">
        <v>6.25</v>
      </c>
    </row>
    <row r="60" spans="2:10" x14ac:dyDescent="0.3">
      <c r="B60" s="27" t="s">
        <v>39</v>
      </c>
      <c r="C60" s="62">
        <v>156</v>
      </c>
      <c r="D60" s="62">
        <f>Table!D60+Table!E60</f>
        <v>1406</v>
      </c>
      <c r="E60" s="136">
        <v>2968</v>
      </c>
      <c r="G60" s="27" t="s">
        <v>28</v>
      </c>
      <c r="H60" s="62">
        <v>6</v>
      </c>
      <c r="I60" s="140">
        <f>Table!J61+Table!K61</f>
        <v>96</v>
      </c>
      <c r="J60" s="62">
        <v>16</v>
      </c>
    </row>
    <row r="61" spans="2:10" x14ac:dyDescent="0.3">
      <c r="B61" s="27" t="s">
        <v>40</v>
      </c>
      <c r="C61" s="62">
        <v>11</v>
      </c>
      <c r="D61" s="62">
        <f>Table!D61+Table!E61</f>
        <v>62</v>
      </c>
      <c r="E61" s="136">
        <v>135</v>
      </c>
      <c r="G61" s="27" t="s">
        <v>105</v>
      </c>
      <c r="H61" s="62"/>
      <c r="I61" s="140">
        <f>Table!J62+Table!K62</f>
        <v>1</v>
      </c>
      <c r="J61" s="62">
        <v>192</v>
      </c>
    </row>
    <row r="62" spans="2:10" x14ac:dyDescent="0.3">
      <c r="B62" s="27" t="s">
        <v>41</v>
      </c>
      <c r="C62" s="62">
        <v>10</v>
      </c>
      <c r="D62" s="62">
        <f>Table!D62+Table!E62</f>
        <v>231</v>
      </c>
      <c r="E62" s="136">
        <v>472</v>
      </c>
      <c r="G62" s="27" t="s">
        <v>136</v>
      </c>
      <c r="H62" s="62">
        <v>1</v>
      </c>
      <c r="I62" s="140">
        <f>Table!J63+Table!K63</f>
        <v>0</v>
      </c>
      <c r="J62" s="62">
        <v>3</v>
      </c>
    </row>
    <row r="63" spans="2:10" x14ac:dyDescent="0.3">
      <c r="B63" s="27" t="s">
        <v>42</v>
      </c>
      <c r="C63" s="62">
        <v>260</v>
      </c>
      <c r="D63" s="62">
        <f>Table!D63+Table!E63</f>
        <v>321</v>
      </c>
      <c r="E63" s="136">
        <v>902</v>
      </c>
      <c r="G63" s="27" t="s">
        <v>117</v>
      </c>
      <c r="H63" s="62">
        <v>3</v>
      </c>
      <c r="I63" s="140">
        <f>Table!J64+Table!K64</f>
        <v>10</v>
      </c>
      <c r="J63" s="62">
        <v>3</v>
      </c>
    </row>
    <row r="64" spans="2:10" x14ac:dyDescent="0.3">
      <c r="B64" s="27" t="s">
        <v>43</v>
      </c>
      <c r="C64" s="62"/>
      <c r="D64" s="62">
        <f>Table!D64+Table!E64</f>
        <v>3</v>
      </c>
      <c r="E64" s="136">
        <v>6</v>
      </c>
      <c r="G64" s="27" t="s">
        <v>106</v>
      </c>
      <c r="H64" s="62">
        <v>43</v>
      </c>
      <c r="I64" s="140">
        <f>Table!J65+Table!K65</f>
        <v>196</v>
      </c>
      <c r="J64" s="62">
        <v>63</v>
      </c>
    </row>
    <row r="65" spans="2:10" x14ac:dyDescent="0.3">
      <c r="B65" s="27" t="s">
        <v>44</v>
      </c>
      <c r="C65" s="62">
        <v>22</v>
      </c>
      <c r="D65" s="62">
        <f>Table!D65+Table!E65</f>
        <v>5</v>
      </c>
      <c r="E65" s="136">
        <v>32</v>
      </c>
      <c r="G65" s="27" t="s">
        <v>29</v>
      </c>
      <c r="H65" s="62">
        <v>51</v>
      </c>
      <c r="I65" s="140">
        <f>Table!J66+Table!K66</f>
        <v>4</v>
      </c>
      <c r="J65" s="62">
        <v>443</v>
      </c>
    </row>
    <row r="66" spans="2:10" x14ac:dyDescent="0.3">
      <c r="B66" s="27" t="s">
        <v>45</v>
      </c>
      <c r="C66" s="62">
        <v>21</v>
      </c>
      <c r="D66" s="62">
        <f>Table!D66+Table!E66</f>
        <v>108</v>
      </c>
      <c r="E66" s="136">
        <v>237</v>
      </c>
      <c r="G66" s="27" t="s">
        <v>119</v>
      </c>
      <c r="H66" s="62"/>
      <c r="I66" s="140">
        <f>Table!J67+Table!K67</f>
        <v>5506</v>
      </c>
      <c r="J66" s="62">
        <v>8</v>
      </c>
    </row>
    <row r="67" spans="2:10" x14ac:dyDescent="0.3">
      <c r="B67" s="27" t="s">
        <v>46</v>
      </c>
      <c r="C67" s="62">
        <v>5</v>
      </c>
      <c r="D67" s="62">
        <f>Table!D67+Table!E67</f>
        <v>2</v>
      </c>
      <c r="E67" s="136">
        <v>9</v>
      </c>
      <c r="G67" s="27" t="s">
        <v>30</v>
      </c>
      <c r="H67" s="62">
        <v>7792</v>
      </c>
      <c r="I67" s="140">
        <f>Table!J68+Table!K68</f>
        <v>98</v>
      </c>
      <c r="J67" s="62">
        <v>18805.5</v>
      </c>
    </row>
    <row r="68" spans="2:10" x14ac:dyDescent="0.3">
      <c r="B68" s="27" t="s">
        <v>47</v>
      </c>
      <c r="C68" s="62">
        <v>2879</v>
      </c>
      <c r="D68" s="62">
        <f>Table!D68+Table!E68</f>
        <v>800</v>
      </c>
      <c r="E68" s="136">
        <v>4479</v>
      </c>
      <c r="G68" s="27" t="s">
        <v>31</v>
      </c>
      <c r="H68" s="62">
        <v>2242</v>
      </c>
      <c r="I68" s="140">
        <f>Table!J69+Table!K69</f>
        <v>3</v>
      </c>
      <c r="J68" s="62">
        <v>2438</v>
      </c>
    </row>
    <row r="69" spans="2:10" x14ac:dyDescent="0.3">
      <c r="B69" s="37" t="s">
        <v>169</v>
      </c>
      <c r="C69" s="132"/>
      <c r="D69" s="62">
        <f>Table!D69+Table!E69</f>
        <v>1</v>
      </c>
      <c r="E69" s="132">
        <v>2</v>
      </c>
      <c r="G69" s="27" t="s">
        <v>32</v>
      </c>
      <c r="H69" s="62">
        <v>28</v>
      </c>
      <c r="I69" s="140">
        <f>Table!J70+Table!K70</f>
        <v>449</v>
      </c>
      <c r="J69" s="62">
        <v>34</v>
      </c>
    </row>
    <row r="70" spans="2:10" x14ac:dyDescent="0.3">
      <c r="B70" s="27" t="s">
        <v>48</v>
      </c>
      <c r="C70" s="62">
        <v>7</v>
      </c>
      <c r="D70" s="62">
        <f>Table!D70+Table!E70</f>
        <v>42</v>
      </c>
      <c r="E70" s="136">
        <v>91</v>
      </c>
      <c r="G70" s="27" t="s">
        <v>33</v>
      </c>
      <c r="H70" s="62">
        <v>120</v>
      </c>
      <c r="I70" s="140">
        <f>Table!J71+Table!K71</f>
        <v>29</v>
      </c>
      <c r="J70" s="62">
        <v>1018.75</v>
      </c>
    </row>
    <row r="71" spans="2:10" x14ac:dyDescent="0.3">
      <c r="B71" s="37" t="s">
        <v>49</v>
      </c>
      <c r="C71" s="132"/>
      <c r="D71" s="62">
        <f>Table!D71+Table!E71</f>
        <v>1</v>
      </c>
      <c r="E71" s="132">
        <v>2</v>
      </c>
      <c r="G71" s="27" t="s">
        <v>34</v>
      </c>
      <c r="H71" s="62">
        <v>3</v>
      </c>
      <c r="I71" s="140">
        <f>Table!J72+Table!K72</f>
        <v>118</v>
      </c>
      <c r="J71" s="62">
        <v>61</v>
      </c>
    </row>
    <row r="72" spans="2:10" x14ac:dyDescent="0.3">
      <c r="B72" s="27" t="s">
        <v>108</v>
      </c>
      <c r="C72" s="62">
        <v>8</v>
      </c>
      <c r="D72" s="62">
        <f>Table!D72+Table!E72</f>
        <v>16</v>
      </c>
      <c r="E72" s="136">
        <v>40</v>
      </c>
      <c r="G72" s="27" t="s">
        <v>35</v>
      </c>
      <c r="H72" s="62">
        <v>374</v>
      </c>
      <c r="I72" s="140">
        <f>Table!J73+Table!K73</f>
        <v>83</v>
      </c>
      <c r="J72" s="62">
        <v>610</v>
      </c>
    </row>
    <row r="73" spans="2:10" x14ac:dyDescent="0.3">
      <c r="B73" s="27" t="s">
        <v>50</v>
      </c>
      <c r="C73" s="62">
        <v>61</v>
      </c>
      <c r="D73" s="62">
        <f>Table!D73+Table!E73</f>
        <v>294</v>
      </c>
      <c r="E73" s="136">
        <v>649</v>
      </c>
      <c r="G73" s="27" t="s">
        <v>107</v>
      </c>
      <c r="H73" s="62">
        <v>24</v>
      </c>
      <c r="I73" s="140">
        <f>Table!J74+Table!K74</f>
        <v>70</v>
      </c>
      <c r="J73" s="62">
        <v>190</v>
      </c>
    </row>
    <row r="74" spans="2:10" x14ac:dyDescent="0.3">
      <c r="B74" s="27" t="s">
        <v>51</v>
      </c>
      <c r="C74" s="62">
        <v>3</v>
      </c>
      <c r="D74" s="62">
        <f>Table!D74+Table!E74</f>
        <v>7</v>
      </c>
      <c r="E74" s="136">
        <v>17</v>
      </c>
      <c r="G74" s="27" t="s">
        <v>36</v>
      </c>
      <c r="H74" s="62">
        <v>302</v>
      </c>
      <c r="I74" s="140">
        <f>Table!J75+Table!K75</f>
        <v>182</v>
      </c>
      <c r="J74" s="62">
        <v>442</v>
      </c>
    </row>
    <row r="75" spans="2:10" x14ac:dyDescent="0.3">
      <c r="B75" s="27" t="s">
        <v>52</v>
      </c>
      <c r="C75" s="62">
        <v>559</v>
      </c>
      <c r="D75" s="62">
        <f>Table!D75+Table!E75</f>
        <v>74</v>
      </c>
      <c r="E75" s="136">
        <v>707</v>
      </c>
      <c r="G75" s="27" t="s">
        <v>38</v>
      </c>
      <c r="H75" s="62">
        <v>347</v>
      </c>
      <c r="I75" s="140">
        <f>Table!J76+Table!K76</f>
        <v>1453</v>
      </c>
      <c r="J75" s="62">
        <v>711</v>
      </c>
    </row>
    <row r="76" spans="2:10" x14ac:dyDescent="0.3">
      <c r="B76" s="27" t="s">
        <v>53</v>
      </c>
      <c r="C76" s="62">
        <v>14</v>
      </c>
      <c r="D76" s="62">
        <f>Table!D76+Table!E76</f>
        <v>106</v>
      </c>
      <c r="E76" s="136">
        <v>226</v>
      </c>
      <c r="G76" s="27" t="s">
        <v>39</v>
      </c>
      <c r="H76" s="62">
        <v>1014</v>
      </c>
      <c r="I76" s="140">
        <f>Table!J77+Table!K77</f>
        <v>133</v>
      </c>
      <c r="J76" s="62">
        <v>3920</v>
      </c>
    </row>
    <row r="77" spans="2:10" x14ac:dyDescent="0.3">
      <c r="B77" s="27" t="s">
        <v>54</v>
      </c>
      <c r="C77" s="62">
        <v>6</v>
      </c>
      <c r="D77" s="62">
        <f>Table!D77+Table!E77</f>
        <v>27</v>
      </c>
      <c r="E77" s="136">
        <v>60</v>
      </c>
      <c r="G77" s="27" t="s">
        <v>40</v>
      </c>
      <c r="H77" s="62">
        <v>489</v>
      </c>
      <c r="I77" s="140">
        <f>Table!J78+Table!K78</f>
        <v>8</v>
      </c>
      <c r="J77" s="62">
        <v>755</v>
      </c>
    </row>
    <row r="78" spans="2:10" x14ac:dyDescent="0.3">
      <c r="B78" s="27" t="s">
        <v>114</v>
      </c>
      <c r="C78" s="62"/>
      <c r="D78" s="62">
        <f>Table!D78+Table!E78</f>
        <v>26</v>
      </c>
      <c r="E78" s="136">
        <v>52</v>
      </c>
      <c r="G78" s="27" t="s">
        <v>41</v>
      </c>
      <c r="H78" s="62">
        <v>6</v>
      </c>
      <c r="I78" s="140">
        <f>Table!J79+Table!K79</f>
        <v>260</v>
      </c>
      <c r="J78" s="62">
        <v>22</v>
      </c>
    </row>
    <row r="79" spans="2:10" x14ac:dyDescent="0.3">
      <c r="B79" s="27" t="s">
        <v>55</v>
      </c>
      <c r="C79" s="62">
        <v>1232</v>
      </c>
      <c r="D79" s="62">
        <f>Table!D79+Table!E79</f>
        <v>2375</v>
      </c>
      <c r="E79" s="136">
        <v>5986</v>
      </c>
      <c r="G79" s="27" t="s">
        <v>42</v>
      </c>
      <c r="H79" s="62">
        <v>246</v>
      </c>
      <c r="I79" s="140">
        <f>Table!J80+Table!K80</f>
        <v>70</v>
      </c>
      <c r="J79" s="62">
        <v>767.25</v>
      </c>
    </row>
    <row r="80" spans="2:10" x14ac:dyDescent="0.3">
      <c r="B80" s="27" t="s">
        <v>56</v>
      </c>
      <c r="C80" s="62">
        <v>87</v>
      </c>
      <c r="D80" s="62">
        <f>Table!D80+Table!E80</f>
        <v>401</v>
      </c>
      <c r="E80" s="136">
        <v>889</v>
      </c>
      <c r="G80" s="27" t="s">
        <v>43</v>
      </c>
      <c r="H80" s="62">
        <v>1</v>
      </c>
      <c r="I80" s="140">
        <f>Table!J81+Table!K81</f>
        <v>2075</v>
      </c>
      <c r="J80" s="62">
        <v>141</v>
      </c>
    </row>
    <row r="81" spans="2:10" x14ac:dyDescent="0.3">
      <c r="B81" s="27" t="s">
        <v>126</v>
      </c>
      <c r="C81" s="62">
        <v>122</v>
      </c>
      <c r="D81" s="62">
        <f>Table!D81+Table!E81</f>
        <v>0</v>
      </c>
      <c r="E81" s="136">
        <v>122</v>
      </c>
      <c r="G81" s="27" t="s">
        <v>44</v>
      </c>
      <c r="H81" s="62">
        <v>860</v>
      </c>
      <c r="I81" s="140">
        <f>Table!J82+Table!K82</f>
        <v>51</v>
      </c>
      <c r="J81" s="62">
        <v>5010</v>
      </c>
    </row>
    <row r="82" spans="2:10" x14ac:dyDescent="0.3">
      <c r="B82" s="27" t="s">
        <v>57</v>
      </c>
      <c r="C82" s="62">
        <v>24</v>
      </c>
      <c r="D82" s="62">
        <f>Table!D82+Table!E82</f>
        <v>187</v>
      </c>
      <c r="E82" s="136">
        <v>398</v>
      </c>
      <c r="G82" s="27" t="s">
        <v>45</v>
      </c>
      <c r="H82" s="62">
        <v>7</v>
      </c>
      <c r="I82" s="140">
        <f>Table!J83+Table!K83</f>
        <v>2</v>
      </c>
      <c r="J82" s="62">
        <v>109</v>
      </c>
    </row>
    <row r="83" spans="2:10" x14ac:dyDescent="0.3">
      <c r="B83" s="27" t="s">
        <v>58</v>
      </c>
      <c r="C83" s="62">
        <v>10</v>
      </c>
      <c r="D83" s="62">
        <f>Table!D83+Table!E83</f>
        <v>84</v>
      </c>
      <c r="E83" s="136">
        <v>178</v>
      </c>
      <c r="G83" s="27" t="s">
        <v>46</v>
      </c>
      <c r="H83" s="62"/>
      <c r="I83" s="140">
        <f>Table!J84+Table!K84</f>
        <v>97</v>
      </c>
      <c r="J83" s="62">
        <v>4</v>
      </c>
    </row>
    <row r="84" spans="2:10" x14ac:dyDescent="0.3">
      <c r="B84" s="27" t="s">
        <v>59</v>
      </c>
      <c r="C84" s="62">
        <v>1248</v>
      </c>
      <c r="D84" s="62">
        <f>Table!D84+Table!E84</f>
        <v>144</v>
      </c>
      <c r="E84" s="136">
        <v>1536</v>
      </c>
      <c r="G84" s="27" t="s">
        <v>47</v>
      </c>
      <c r="H84" s="62">
        <v>4242</v>
      </c>
      <c r="I84" s="140">
        <f>Table!J85+Table!K85</f>
        <v>1</v>
      </c>
      <c r="J84" s="62">
        <v>4436</v>
      </c>
    </row>
    <row r="85" spans="2:10" x14ac:dyDescent="0.3">
      <c r="B85" s="27" t="s">
        <v>60</v>
      </c>
      <c r="C85" s="62">
        <v>636</v>
      </c>
      <c r="D85" s="62">
        <f>Table!D85+Table!E85</f>
        <v>1249</v>
      </c>
      <c r="E85" s="136">
        <v>3134</v>
      </c>
      <c r="G85" s="27" t="s">
        <v>169</v>
      </c>
      <c r="H85" s="62">
        <v>4</v>
      </c>
      <c r="I85" s="140">
        <f>Table!J86+Table!K86</f>
        <v>6</v>
      </c>
      <c r="J85" s="62">
        <v>6</v>
      </c>
    </row>
    <row r="86" spans="2:10" x14ac:dyDescent="0.3">
      <c r="B86" s="27" t="s">
        <v>61</v>
      </c>
      <c r="C86" s="62">
        <v>1</v>
      </c>
      <c r="D86" s="62">
        <f>Table!D86+Table!E86</f>
        <v>1</v>
      </c>
      <c r="E86" s="136">
        <v>3</v>
      </c>
      <c r="G86" s="27" t="s">
        <v>48</v>
      </c>
      <c r="H86" s="62">
        <v>6</v>
      </c>
      <c r="I86" s="140">
        <f>Table!J87+Table!K87</f>
        <v>2</v>
      </c>
      <c r="J86" s="62">
        <v>18</v>
      </c>
    </row>
    <row r="87" spans="2:10" x14ac:dyDescent="0.3">
      <c r="B87" s="37" t="s">
        <v>139</v>
      </c>
      <c r="C87" s="132">
        <v>1</v>
      </c>
      <c r="D87" s="62">
        <f>Table!D87+Table!E87</f>
        <v>0</v>
      </c>
      <c r="E87" s="132">
        <v>1</v>
      </c>
      <c r="G87" s="27" t="s">
        <v>184</v>
      </c>
      <c r="H87" s="62">
        <v>1</v>
      </c>
      <c r="I87" s="140">
        <f>Table!J88+Table!K88</f>
        <v>234</v>
      </c>
      <c r="J87" s="62">
        <v>5</v>
      </c>
    </row>
    <row r="88" spans="2:10" x14ac:dyDescent="0.3">
      <c r="B88" s="27" t="s">
        <v>62</v>
      </c>
      <c r="C88" s="62">
        <v>3</v>
      </c>
      <c r="D88" s="62">
        <f>Table!D88+Table!E88</f>
        <v>8</v>
      </c>
      <c r="E88" s="136">
        <v>19</v>
      </c>
      <c r="G88" s="27" t="s">
        <v>49</v>
      </c>
      <c r="H88" s="62">
        <v>307</v>
      </c>
      <c r="I88" s="140">
        <f>Table!J89+Table!K89</f>
        <v>11</v>
      </c>
      <c r="J88" s="62">
        <v>775.25</v>
      </c>
    </row>
    <row r="89" spans="2:10" x14ac:dyDescent="0.3">
      <c r="B89" s="27" t="s">
        <v>63</v>
      </c>
      <c r="C89" s="62">
        <v>81</v>
      </c>
      <c r="D89" s="62">
        <f>Table!D89+Table!E89</f>
        <v>25</v>
      </c>
      <c r="E89" s="136">
        <v>131</v>
      </c>
      <c r="G89" s="27" t="s">
        <v>108</v>
      </c>
      <c r="H89" s="62">
        <v>12</v>
      </c>
      <c r="I89" s="140">
        <f>Table!J90+Table!K90</f>
        <v>1</v>
      </c>
      <c r="J89" s="62">
        <v>34</v>
      </c>
    </row>
    <row r="90" spans="2:10" x14ac:dyDescent="0.3">
      <c r="B90" s="27" t="s">
        <v>64</v>
      </c>
      <c r="C90" s="62">
        <v>24</v>
      </c>
      <c r="D90" s="62">
        <f>Table!D90+Table!E90</f>
        <v>49</v>
      </c>
      <c r="E90" s="136">
        <v>122</v>
      </c>
      <c r="G90" s="27" t="s">
        <v>188</v>
      </c>
      <c r="H90" s="62"/>
      <c r="I90" s="140">
        <f>Table!J91+Table!K91</f>
        <v>123</v>
      </c>
      <c r="J90" s="62">
        <v>2</v>
      </c>
    </row>
    <row r="91" spans="2:10" x14ac:dyDescent="0.3">
      <c r="B91" s="27" t="s">
        <v>65</v>
      </c>
      <c r="C91" s="62">
        <v>304</v>
      </c>
      <c r="D91" s="62">
        <f>Table!D91+Table!E91</f>
        <v>1574</v>
      </c>
      <c r="E91" s="136">
        <v>3452</v>
      </c>
      <c r="G91" s="27" t="s">
        <v>50</v>
      </c>
      <c r="H91" s="62">
        <v>211</v>
      </c>
      <c r="I91" s="140">
        <f>Table!J92+Table!K92</f>
        <v>2</v>
      </c>
      <c r="J91" s="62">
        <v>457</v>
      </c>
    </row>
    <row r="92" spans="2:10" x14ac:dyDescent="0.3">
      <c r="B92" s="27" t="s">
        <v>66</v>
      </c>
      <c r="C92" s="62">
        <v>542</v>
      </c>
      <c r="D92" s="62">
        <f>Table!D92+Table!E92</f>
        <v>944</v>
      </c>
      <c r="E92" s="136">
        <v>2430</v>
      </c>
      <c r="G92" s="27" t="s">
        <v>163</v>
      </c>
      <c r="H92" s="62"/>
      <c r="I92" s="140">
        <f>Table!J93+Table!K93</f>
        <v>0</v>
      </c>
      <c r="J92" s="62">
        <v>4</v>
      </c>
    </row>
    <row r="93" spans="2:10" x14ac:dyDescent="0.3">
      <c r="B93" s="27" t="s">
        <v>67</v>
      </c>
      <c r="C93" s="62"/>
      <c r="D93" s="62">
        <f>Table!D93+Table!E93</f>
        <v>7</v>
      </c>
      <c r="E93" s="136">
        <v>14</v>
      </c>
      <c r="G93" s="27" t="s">
        <v>51</v>
      </c>
      <c r="H93" s="62">
        <v>2</v>
      </c>
      <c r="I93" s="140">
        <f>Table!J94+Table!K94</f>
        <v>420</v>
      </c>
      <c r="J93" s="62">
        <v>2</v>
      </c>
    </row>
    <row r="94" spans="2:10" x14ac:dyDescent="0.3">
      <c r="B94" s="27" t="s">
        <v>68</v>
      </c>
      <c r="C94" s="62">
        <v>141</v>
      </c>
      <c r="D94" s="62">
        <f>Table!D94+Table!E94</f>
        <v>388</v>
      </c>
      <c r="E94" s="136">
        <v>917</v>
      </c>
      <c r="G94" s="27" t="s">
        <v>52</v>
      </c>
      <c r="H94" s="62">
        <v>612</v>
      </c>
      <c r="I94" s="140">
        <f>Table!J95+Table!K95</f>
        <v>7</v>
      </c>
      <c r="J94" s="62">
        <v>1452</v>
      </c>
    </row>
    <row r="95" spans="2:10" x14ac:dyDescent="0.3">
      <c r="B95" s="27" t="s">
        <v>69</v>
      </c>
      <c r="C95" s="62">
        <v>1328</v>
      </c>
      <c r="D95" s="62">
        <f>Table!D95+Table!E95</f>
        <v>1102</v>
      </c>
      <c r="E95" s="136">
        <v>3532</v>
      </c>
      <c r="G95" s="27" t="s">
        <v>182</v>
      </c>
      <c r="H95" s="62">
        <v>1</v>
      </c>
      <c r="I95" s="140">
        <f>Table!J96+Table!K96</f>
        <v>2</v>
      </c>
      <c r="J95" s="62">
        <v>15</v>
      </c>
    </row>
    <row r="96" spans="2:10" x14ac:dyDescent="0.3">
      <c r="B96" s="27" t="s">
        <v>70</v>
      </c>
      <c r="C96" s="62">
        <v>1272</v>
      </c>
      <c r="D96" s="62">
        <f>Table!D96+Table!E96</f>
        <v>318</v>
      </c>
      <c r="E96" s="136">
        <v>1908</v>
      </c>
      <c r="G96" s="27" t="s">
        <v>53</v>
      </c>
      <c r="H96" s="62">
        <v>129</v>
      </c>
      <c r="I96" s="140">
        <f>Table!J97+Table!K97</f>
        <v>91</v>
      </c>
      <c r="J96" s="62">
        <v>133</v>
      </c>
    </row>
    <row r="97" spans="2:10" x14ac:dyDescent="0.3">
      <c r="B97" s="37" t="s">
        <v>109</v>
      </c>
      <c r="C97" s="132">
        <v>2</v>
      </c>
      <c r="D97" s="62">
        <f>Table!D97+Table!E97</f>
        <v>0</v>
      </c>
      <c r="E97" s="132">
        <v>2</v>
      </c>
      <c r="G97" s="27" t="s">
        <v>54</v>
      </c>
      <c r="H97" s="62">
        <v>13</v>
      </c>
      <c r="I97" s="140">
        <f>Table!J98+Table!K98</f>
        <v>0</v>
      </c>
      <c r="J97" s="62">
        <v>195</v>
      </c>
    </row>
    <row r="98" spans="2:10" x14ac:dyDescent="0.3">
      <c r="B98" s="27" t="s">
        <v>71</v>
      </c>
      <c r="C98" s="62">
        <v>298</v>
      </c>
      <c r="D98" s="62">
        <f>Table!D98+Table!E98</f>
        <v>987</v>
      </c>
      <c r="E98" s="136">
        <v>2272</v>
      </c>
      <c r="G98" s="27" t="s">
        <v>116</v>
      </c>
      <c r="H98" s="62">
        <v>1</v>
      </c>
      <c r="I98" s="140">
        <f>Table!J99+Table!K99</f>
        <v>700</v>
      </c>
      <c r="J98" s="62">
        <v>1</v>
      </c>
    </row>
    <row r="99" spans="2:10" x14ac:dyDescent="0.3">
      <c r="B99" s="27" t="s">
        <v>132</v>
      </c>
      <c r="C99" s="62"/>
      <c r="D99" s="62">
        <f>Table!D99+Table!E99</f>
        <v>5</v>
      </c>
      <c r="E99" s="136">
        <v>10</v>
      </c>
      <c r="G99" s="27" t="s">
        <v>55</v>
      </c>
      <c r="H99" s="62">
        <v>283</v>
      </c>
      <c r="I99" s="140">
        <f>Table!J100+Table!K100</f>
        <v>4</v>
      </c>
      <c r="J99" s="62">
        <v>1683</v>
      </c>
    </row>
    <row r="100" spans="2:10" x14ac:dyDescent="0.3">
      <c r="B100" s="27" t="s">
        <v>72</v>
      </c>
      <c r="C100" s="62">
        <v>214</v>
      </c>
      <c r="D100" s="62">
        <f>Table!D100+Table!E100</f>
        <v>1699</v>
      </c>
      <c r="E100" s="136">
        <v>3612</v>
      </c>
      <c r="G100" s="27" t="s">
        <v>56</v>
      </c>
      <c r="H100" s="62">
        <v>16</v>
      </c>
      <c r="I100" s="140">
        <f>Table!J101+Table!K101</f>
        <v>0</v>
      </c>
      <c r="J100" s="62">
        <v>24</v>
      </c>
    </row>
    <row r="101" spans="2:10" x14ac:dyDescent="0.3">
      <c r="B101" s="27" t="s">
        <v>110</v>
      </c>
      <c r="C101" s="62">
        <v>2</v>
      </c>
      <c r="D101" s="62">
        <f>Table!D101+Table!E101</f>
        <v>3</v>
      </c>
      <c r="E101" s="136">
        <v>8</v>
      </c>
      <c r="G101" s="27" t="s">
        <v>126</v>
      </c>
      <c r="H101" s="62">
        <v>1</v>
      </c>
      <c r="I101" s="140">
        <f>Table!J102+Table!K102</f>
        <v>64</v>
      </c>
      <c r="J101" s="62">
        <v>1</v>
      </c>
    </row>
    <row r="102" spans="2:10" x14ac:dyDescent="0.3">
      <c r="B102" s="27" t="s">
        <v>73</v>
      </c>
      <c r="C102" s="62">
        <v>110</v>
      </c>
      <c r="D102" s="62">
        <f>Table!D102+Table!E102</f>
        <v>678</v>
      </c>
      <c r="E102" s="136">
        <v>1466</v>
      </c>
      <c r="G102" s="27" t="s">
        <v>57</v>
      </c>
      <c r="H102" s="62">
        <v>61</v>
      </c>
      <c r="I102" s="140">
        <f>Table!J103+Table!K103</f>
        <v>16</v>
      </c>
      <c r="J102" s="62">
        <v>189</v>
      </c>
    </row>
    <row r="103" spans="2:10" x14ac:dyDescent="0.3">
      <c r="B103" s="27" t="s">
        <v>74</v>
      </c>
      <c r="C103" s="62">
        <v>1492</v>
      </c>
      <c r="D103" s="62">
        <f>Table!D103+Table!E103</f>
        <v>4552</v>
      </c>
      <c r="E103" s="136">
        <v>10596.25</v>
      </c>
      <c r="G103" s="27" t="s">
        <v>58</v>
      </c>
      <c r="H103" s="62">
        <v>36</v>
      </c>
      <c r="I103" s="140">
        <f>Table!J104+Table!K104</f>
        <v>76</v>
      </c>
      <c r="J103" s="62">
        <v>68</v>
      </c>
    </row>
    <row r="104" spans="2:10" x14ac:dyDescent="0.3">
      <c r="B104" s="38" t="s">
        <v>75</v>
      </c>
      <c r="C104" s="85">
        <v>4403</v>
      </c>
      <c r="D104" s="62">
        <f>Table!D104+Table!E104</f>
        <v>4867</v>
      </c>
      <c r="E104" s="136">
        <v>14138.25</v>
      </c>
      <c r="G104" s="27" t="s">
        <v>59</v>
      </c>
      <c r="H104" s="62">
        <v>514</v>
      </c>
      <c r="I104" s="140">
        <f>Table!J105+Table!K105</f>
        <v>158</v>
      </c>
      <c r="J104" s="62">
        <v>666</v>
      </c>
    </row>
    <row r="105" spans="2:10" x14ac:dyDescent="0.3">
      <c r="B105" s="38" t="s">
        <v>76</v>
      </c>
      <c r="C105" s="85">
        <v>107</v>
      </c>
      <c r="D105" s="62">
        <f>Table!D105+Table!E105</f>
        <v>964</v>
      </c>
      <c r="E105" s="136">
        <v>2035</v>
      </c>
      <c r="G105" s="27" t="s">
        <v>60</v>
      </c>
      <c r="H105" s="62">
        <v>671</v>
      </c>
      <c r="I105" s="140">
        <f>Table!J106+Table!K106</f>
        <v>55</v>
      </c>
      <c r="J105" s="62">
        <v>987</v>
      </c>
    </row>
    <row r="106" spans="2:10" x14ac:dyDescent="0.3">
      <c r="B106" s="38" t="s">
        <v>77</v>
      </c>
      <c r="C106" s="85">
        <v>624</v>
      </c>
      <c r="D106" s="62">
        <f>Table!D106+Table!E106</f>
        <v>160</v>
      </c>
      <c r="E106" s="136">
        <v>944</v>
      </c>
      <c r="G106" s="27" t="s">
        <v>61</v>
      </c>
      <c r="H106" s="62">
        <v>10</v>
      </c>
      <c r="I106" s="140">
        <f>Table!J107+Table!K107</f>
        <v>2</v>
      </c>
      <c r="J106" s="62">
        <v>120</v>
      </c>
    </row>
    <row r="107" spans="2:10" x14ac:dyDescent="0.3">
      <c r="B107" s="38" t="s">
        <v>78</v>
      </c>
      <c r="C107" s="85">
        <v>115</v>
      </c>
      <c r="D107" s="62">
        <f>Table!D107+Table!E107</f>
        <v>1615</v>
      </c>
      <c r="E107" s="136">
        <v>3345.25</v>
      </c>
      <c r="G107" s="27" t="s">
        <v>139</v>
      </c>
      <c r="H107" s="62"/>
      <c r="I107" s="140">
        <f>Table!J108+Table!K108</f>
        <v>2</v>
      </c>
      <c r="J107" s="62">
        <v>4</v>
      </c>
    </row>
    <row r="108" spans="2:10" x14ac:dyDescent="0.3">
      <c r="B108" s="38" t="s">
        <v>79</v>
      </c>
      <c r="C108" s="85"/>
      <c r="D108" s="62">
        <f>Table!D108+Table!E108</f>
        <v>2</v>
      </c>
      <c r="E108" s="136">
        <v>4</v>
      </c>
      <c r="G108" s="27" t="s">
        <v>62</v>
      </c>
      <c r="H108" s="62"/>
      <c r="I108" s="140">
        <f>Table!J109+Table!K109</f>
        <v>1</v>
      </c>
      <c r="J108" s="62">
        <v>4</v>
      </c>
    </row>
    <row r="109" spans="2:10" x14ac:dyDescent="0.3">
      <c r="B109" s="38" t="s">
        <v>80</v>
      </c>
      <c r="C109" s="85">
        <v>735</v>
      </c>
      <c r="D109" s="62">
        <f>Table!D109+Table!E109</f>
        <v>2525</v>
      </c>
      <c r="E109" s="136">
        <v>5785</v>
      </c>
      <c r="G109" s="27" t="s">
        <v>63</v>
      </c>
      <c r="H109" s="62">
        <v>65</v>
      </c>
      <c r="I109" s="140">
        <f>Table!J110+Table!K110</f>
        <v>51</v>
      </c>
      <c r="J109" s="62">
        <v>67</v>
      </c>
    </row>
    <row r="110" spans="2:10" x14ac:dyDescent="0.3">
      <c r="B110" s="38" t="s">
        <v>81</v>
      </c>
      <c r="C110" s="85">
        <v>12</v>
      </c>
      <c r="D110" s="62">
        <f>Table!D110+Table!E110</f>
        <v>167</v>
      </c>
      <c r="E110" s="136">
        <v>346</v>
      </c>
      <c r="G110" s="27" t="s">
        <v>64</v>
      </c>
      <c r="H110" s="62">
        <v>716</v>
      </c>
      <c r="I110" s="140">
        <f>Table!J111+Table!K111</f>
        <v>34</v>
      </c>
      <c r="J110" s="62">
        <v>818</v>
      </c>
    </row>
    <row r="111" spans="2:10" x14ac:dyDescent="0.3">
      <c r="B111" s="38" t="s">
        <v>82</v>
      </c>
      <c r="C111" s="85">
        <v>1350</v>
      </c>
      <c r="D111" s="62">
        <f>Table!D111+Table!E111</f>
        <v>1334</v>
      </c>
      <c r="E111" s="136">
        <v>4018</v>
      </c>
      <c r="G111" s="27" t="s">
        <v>65</v>
      </c>
      <c r="H111" s="62">
        <v>128</v>
      </c>
      <c r="I111" s="140">
        <f>Table!J112+Table!K112</f>
        <v>3</v>
      </c>
      <c r="J111" s="62">
        <v>196</v>
      </c>
    </row>
    <row r="112" spans="2:10" x14ac:dyDescent="0.3">
      <c r="B112" s="133" t="s">
        <v>135</v>
      </c>
      <c r="C112" s="134">
        <v>1</v>
      </c>
      <c r="D112" s="62">
        <f>Table!D112+Table!E112</f>
        <v>0</v>
      </c>
      <c r="E112" s="132">
        <v>1</v>
      </c>
      <c r="G112" s="27" t="s">
        <v>66</v>
      </c>
      <c r="H112" s="62">
        <v>18</v>
      </c>
      <c r="I112" s="140">
        <f>Table!J113+Table!K113</f>
        <v>3</v>
      </c>
      <c r="J112" s="62">
        <v>24</v>
      </c>
    </row>
    <row r="113" spans="2:10" x14ac:dyDescent="0.3">
      <c r="B113" s="38" t="s">
        <v>83</v>
      </c>
      <c r="C113" s="85">
        <v>129</v>
      </c>
      <c r="D113" s="62">
        <f>Table!D113+Table!E113</f>
        <v>261</v>
      </c>
      <c r="E113" s="136">
        <v>651</v>
      </c>
      <c r="G113" s="27" t="s">
        <v>67</v>
      </c>
      <c r="H113" s="62">
        <v>3</v>
      </c>
      <c r="I113" s="140">
        <f>Table!J114+Table!K114</f>
        <v>1356</v>
      </c>
      <c r="J113" s="62">
        <v>9</v>
      </c>
    </row>
    <row r="114" spans="2:10" x14ac:dyDescent="0.3">
      <c r="B114" s="27" t="s">
        <v>84</v>
      </c>
      <c r="C114" s="62">
        <v>5479</v>
      </c>
      <c r="D114" s="62">
        <f>Table!D114+Table!E114</f>
        <v>13248</v>
      </c>
      <c r="E114" s="136">
        <v>31977.5</v>
      </c>
      <c r="G114" s="27" t="s">
        <v>68</v>
      </c>
      <c r="H114" s="62">
        <v>1466</v>
      </c>
      <c r="I114" s="140">
        <f>Table!J115+Table!K115</f>
        <v>0</v>
      </c>
      <c r="J114" s="62">
        <v>4178</v>
      </c>
    </row>
    <row r="115" spans="2:10" x14ac:dyDescent="0.3">
      <c r="B115" s="27" t="s">
        <v>85</v>
      </c>
      <c r="C115" s="62">
        <v>1902</v>
      </c>
      <c r="D115" s="62">
        <f>Table!D115+Table!E115</f>
        <v>2669</v>
      </c>
      <c r="E115" s="136">
        <v>7240</v>
      </c>
      <c r="G115" s="27" t="s">
        <v>124</v>
      </c>
      <c r="H115" s="62">
        <v>1</v>
      </c>
      <c r="I115" s="140">
        <f>Table!J116+Table!K116</f>
        <v>32</v>
      </c>
      <c r="J115" s="62">
        <v>1</v>
      </c>
    </row>
    <row r="116" spans="2:10" x14ac:dyDescent="0.3">
      <c r="B116" s="27" t="s">
        <v>86</v>
      </c>
      <c r="C116" s="62">
        <v>449</v>
      </c>
      <c r="D116" s="62">
        <f>Table!D116+Table!E116</f>
        <v>1588</v>
      </c>
      <c r="E116" s="136">
        <v>3625.25</v>
      </c>
      <c r="G116" s="27" t="s">
        <v>69</v>
      </c>
      <c r="H116" s="62">
        <v>24</v>
      </c>
      <c r="I116" s="140">
        <f>Table!J117+Table!K117</f>
        <v>1</v>
      </c>
      <c r="J116" s="62">
        <v>88</v>
      </c>
    </row>
    <row r="117" spans="2:10" x14ac:dyDescent="0.3">
      <c r="B117" s="27" t="s">
        <v>127</v>
      </c>
      <c r="C117" s="62">
        <v>68</v>
      </c>
      <c r="D117" s="62">
        <f>Table!D117+Table!E117</f>
        <v>103</v>
      </c>
      <c r="E117" s="136">
        <v>274</v>
      </c>
      <c r="G117" s="27" t="s">
        <v>70</v>
      </c>
      <c r="H117" s="62"/>
      <c r="I117" s="140">
        <f>Table!J118+Table!K118</f>
        <v>0</v>
      </c>
      <c r="J117" s="62">
        <v>2</v>
      </c>
    </row>
    <row r="118" spans="2:10" x14ac:dyDescent="0.3">
      <c r="B118" s="27" t="s">
        <v>88</v>
      </c>
      <c r="C118" s="62">
        <v>2001</v>
      </c>
      <c r="D118" s="62">
        <f>Table!D118+Table!E118</f>
        <v>14851</v>
      </c>
      <c r="E118" s="136">
        <v>31887.25</v>
      </c>
      <c r="G118" s="27" t="s">
        <v>179</v>
      </c>
      <c r="H118" s="62">
        <v>1</v>
      </c>
      <c r="I118" s="140">
        <f>Table!J119+Table!K119</f>
        <v>1</v>
      </c>
      <c r="J118" s="62">
        <v>1</v>
      </c>
    </row>
    <row r="119" spans="2:10" x14ac:dyDescent="0.3">
      <c r="B119" s="27" t="s">
        <v>89</v>
      </c>
      <c r="C119" s="62"/>
      <c r="D119" s="62">
        <f>Table!D119+Table!E119</f>
        <v>185</v>
      </c>
      <c r="E119" s="136">
        <v>370</v>
      </c>
      <c r="G119" s="27" t="s">
        <v>190</v>
      </c>
      <c r="H119" s="62"/>
      <c r="I119" s="140">
        <f>Table!J10+Table!K10</f>
        <v>13</v>
      </c>
      <c r="J119" s="62">
        <v>2</v>
      </c>
    </row>
    <row r="120" spans="2:10" x14ac:dyDescent="0.3">
      <c r="B120" s="27" t="s">
        <v>90</v>
      </c>
      <c r="C120" s="62">
        <v>1430</v>
      </c>
      <c r="D120" s="62">
        <f>Table!D120+Table!E120</f>
        <v>1192</v>
      </c>
      <c r="E120" s="136">
        <v>3814</v>
      </c>
      <c r="G120" s="27" t="s">
        <v>194</v>
      </c>
      <c r="H120" s="62"/>
      <c r="I120" s="140">
        <f>Table!J120+Table!K120</f>
        <v>1</v>
      </c>
      <c r="J120" s="62">
        <v>2</v>
      </c>
    </row>
    <row r="121" spans="2:10" ht="15" thickBot="1" x14ac:dyDescent="0.35">
      <c r="B121" s="27" t="s">
        <v>91</v>
      </c>
      <c r="C121" s="62">
        <v>10</v>
      </c>
      <c r="D121" s="62">
        <f>Table!D121+Table!E121</f>
        <v>6</v>
      </c>
      <c r="E121" s="135">
        <v>22</v>
      </c>
      <c r="G121" s="27" t="s">
        <v>109</v>
      </c>
      <c r="H121" s="62">
        <v>456</v>
      </c>
      <c r="I121" s="140">
        <f>Table!J121+Table!K121</f>
        <v>81</v>
      </c>
      <c r="J121" s="62">
        <v>618</v>
      </c>
    </row>
    <row r="122" spans="2:10" ht="15" thickBot="1" x14ac:dyDescent="0.35">
      <c r="B122" s="137" t="s">
        <v>92</v>
      </c>
      <c r="C122" s="138">
        <f>SUM(C10:C121)</f>
        <v>94377</v>
      </c>
      <c r="D122" s="87">
        <f t="shared" ref="D122:E122" si="0">SUM(D10:D121)</f>
        <v>175511</v>
      </c>
      <c r="E122" s="80">
        <f t="shared" si="0"/>
        <v>445677.25</v>
      </c>
      <c r="G122" s="27" t="s">
        <v>183</v>
      </c>
      <c r="H122" s="62">
        <v>2</v>
      </c>
      <c r="I122" s="140">
        <f>Table!J122+Table!K122</f>
        <v>0</v>
      </c>
      <c r="J122" s="62">
        <v>2</v>
      </c>
    </row>
    <row r="123" spans="2:10" x14ac:dyDescent="0.3">
      <c r="G123" s="27" t="s">
        <v>177</v>
      </c>
      <c r="H123" s="62">
        <v>3</v>
      </c>
      <c r="I123" s="140">
        <f>Table!J123+Table!K123</f>
        <v>0</v>
      </c>
      <c r="J123" s="62">
        <v>3</v>
      </c>
    </row>
    <row r="124" spans="2:10" x14ac:dyDescent="0.3">
      <c r="G124" s="27" t="s">
        <v>140</v>
      </c>
      <c r="H124" s="62">
        <v>1</v>
      </c>
      <c r="I124" s="140">
        <f>Table!J124+Table!K124</f>
        <v>5</v>
      </c>
      <c r="J124" s="62">
        <v>11</v>
      </c>
    </row>
    <row r="125" spans="2:10" x14ac:dyDescent="0.3">
      <c r="G125" s="27" t="s">
        <v>71</v>
      </c>
      <c r="H125" s="62">
        <v>221</v>
      </c>
      <c r="I125" s="140">
        <f>Table!J125+Table!K125</f>
        <v>459</v>
      </c>
      <c r="J125" s="62">
        <v>1139</v>
      </c>
    </row>
    <row r="126" spans="2:10" x14ac:dyDescent="0.3">
      <c r="G126" s="27" t="s">
        <v>165</v>
      </c>
      <c r="H126" s="62"/>
      <c r="I126" s="140">
        <f>Table!J126+Table!K126</f>
        <v>2</v>
      </c>
      <c r="J126" s="62">
        <v>4</v>
      </c>
    </row>
    <row r="127" spans="2:10" x14ac:dyDescent="0.3">
      <c r="G127" s="27" t="s">
        <v>72</v>
      </c>
      <c r="H127" s="62">
        <v>18</v>
      </c>
      <c r="I127" s="140">
        <f>Table!J127+Table!K127</f>
        <v>31</v>
      </c>
      <c r="J127" s="62">
        <v>80</v>
      </c>
    </row>
    <row r="128" spans="2:10" x14ac:dyDescent="0.3">
      <c r="G128" s="27" t="s">
        <v>110</v>
      </c>
      <c r="H128" s="62">
        <v>26</v>
      </c>
      <c r="I128" s="140">
        <f>Table!J128+Table!K128</f>
        <v>58</v>
      </c>
      <c r="J128" s="62">
        <v>142</v>
      </c>
    </row>
    <row r="129" spans="7:10" x14ac:dyDescent="0.3">
      <c r="G129" s="27" t="s">
        <v>73</v>
      </c>
      <c r="H129" s="62">
        <v>755</v>
      </c>
      <c r="I129" s="140">
        <v>71</v>
      </c>
      <c r="J129" s="62">
        <v>897</v>
      </c>
    </row>
    <row r="130" spans="7:10" x14ac:dyDescent="0.3">
      <c r="G130" s="27" t="s">
        <v>74</v>
      </c>
      <c r="H130" s="62">
        <v>287</v>
      </c>
      <c r="I130" s="140">
        <f>Table!J131+Table!K131</f>
        <v>656</v>
      </c>
      <c r="J130" s="62">
        <v>1599</v>
      </c>
    </row>
    <row r="131" spans="7:10" x14ac:dyDescent="0.3">
      <c r="G131" s="27" t="s">
        <v>75</v>
      </c>
      <c r="H131" s="62">
        <v>1457</v>
      </c>
      <c r="I131" s="140">
        <f>Table!J132+Table!K132</f>
        <v>114</v>
      </c>
      <c r="J131" s="62">
        <v>1685.25</v>
      </c>
    </row>
    <row r="132" spans="7:10" x14ac:dyDescent="0.3">
      <c r="G132" s="27" t="s">
        <v>76</v>
      </c>
      <c r="H132" s="62">
        <v>54</v>
      </c>
      <c r="I132" s="140">
        <f>Table!J133+Table!K133</f>
        <v>106</v>
      </c>
      <c r="J132" s="62">
        <v>266</v>
      </c>
    </row>
    <row r="133" spans="7:10" x14ac:dyDescent="0.3">
      <c r="G133" s="27" t="s">
        <v>77</v>
      </c>
      <c r="H133" s="62">
        <v>171</v>
      </c>
      <c r="I133" s="140">
        <f>Table!J134+Table!K134</f>
        <v>298</v>
      </c>
      <c r="J133" s="62">
        <v>767</v>
      </c>
    </row>
    <row r="134" spans="7:10" x14ac:dyDescent="0.3">
      <c r="G134" s="27" t="s">
        <v>120</v>
      </c>
      <c r="H134" s="62"/>
      <c r="I134" s="140">
        <f>Table!J135+Table!K135</f>
        <v>4</v>
      </c>
      <c r="J134" s="62">
        <v>8</v>
      </c>
    </row>
    <row r="135" spans="7:10" x14ac:dyDescent="0.3">
      <c r="G135" s="27" t="s">
        <v>78</v>
      </c>
      <c r="H135" s="62">
        <v>21</v>
      </c>
      <c r="I135" s="140">
        <f>Table!J136+Table!K136</f>
        <v>99</v>
      </c>
      <c r="J135" s="62">
        <v>219</v>
      </c>
    </row>
    <row r="136" spans="7:10" x14ac:dyDescent="0.3">
      <c r="G136" s="27" t="s">
        <v>164</v>
      </c>
      <c r="H136" s="62">
        <v>1</v>
      </c>
      <c r="I136" s="140">
        <f>Table!J137+Table!K137</f>
        <v>0</v>
      </c>
      <c r="J136" s="62">
        <v>1</v>
      </c>
    </row>
    <row r="137" spans="7:10" x14ac:dyDescent="0.3">
      <c r="G137" s="27" t="s">
        <v>79</v>
      </c>
      <c r="H137" s="62">
        <v>25</v>
      </c>
      <c r="I137" s="140">
        <f>Table!J138+Table!K138</f>
        <v>94</v>
      </c>
      <c r="J137" s="62">
        <v>213</v>
      </c>
    </row>
    <row r="138" spans="7:10" x14ac:dyDescent="0.3">
      <c r="G138" s="27" t="s">
        <v>80</v>
      </c>
      <c r="H138" s="62">
        <v>681</v>
      </c>
      <c r="I138" s="140">
        <f>Table!J139+Table!K139</f>
        <v>133</v>
      </c>
      <c r="J138" s="62">
        <v>947</v>
      </c>
    </row>
    <row r="139" spans="7:10" x14ac:dyDescent="0.3">
      <c r="G139" s="38" t="s">
        <v>81</v>
      </c>
      <c r="H139" s="62">
        <v>675</v>
      </c>
      <c r="I139" s="140">
        <f>Table!J140+Table!K140</f>
        <v>98</v>
      </c>
      <c r="J139" s="62">
        <v>871</v>
      </c>
    </row>
    <row r="140" spans="7:10" x14ac:dyDescent="0.3">
      <c r="G140" s="67" t="s">
        <v>82</v>
      </c>
      <c r="H140" s="62">
        <v>362</v>
      </c>
      <c r="I140" s="140">
        <f>Table!J141+Table!K141</f>
        <v>150</v>
      </c>
      <c r="J140" s="62">
        <v>662</v>
      </c>
    </row>
    <row r="141" spans="7:10" x14ac:dyDescent="0.3">
      <c r="G141" s="62" t="s">
        <v>111</v>
      </c>
      <c r="H141" s="62">
        <v>25</v>
      </c>
      <c r="I141" s="140">
        <f>Table!J142+Table!K142</f>
        <v>4</v>
      </c>
      <c r="J141" s="62">
        <v>33</v>
      </c>
    </row>
    <row r="142" spans="7:10" x14ac:dyDescent="0.3">
      <c r="G142" s="62" t="s">
        <v>135</v>
      </c>
      <c r="H142" s="62">
        <v>2</v>
      </c>
      <c r="I142" s="140">
        <f>Table!J143+Table!K143</f>
        <v>4</v>
      </c>
      <c r="J142" s="62">
        <v>10</v>
      </c>
    </row>
    <row r="143" spans="7:10" x14ac:dyDescent="0.3">
      <c r="G143" s="62" t="s">
        <v>83</v>
      </c>
      <c r="H143" s="62">
        <v>80</v>
      </c>
      <c r="I143" s="140">
        <f>Table!J144+Table!K144</f>
        <v>623</v>
      </c>
      <c r="J143" s="62">
        <v>1326</v>
      </c>
    </row>
    <row r="144" spans="7:10" x14ac:dyDescent="0.3">
      <c r="G144" s="62" t="s">
        <v>84</v>
      </c>
      <c r="H144" s="62">
        <v>826</v>
      </c>
      <c r="I144" s="140">
        <f>Table!J145+Table!K145</f>
        <v>1263</v>
      </c>
      <c r="J144" s="62">
        <v>3352</v>
      </c>
    </row>
    <row r="145" spans="7:10" x14ac:dyDescent="0.3">
      <c r="G145" s="62" t="s">
        <v>85</v>
      </c>
      <c r="H145" s="62">
        <v>2221</v>
      </c>
      <c r="I145" s="140">
        <f>Table!J146+Table!K146</f>
        <v>4662</v>
      </c>
      <c r="J145" s="62">
        <v>11545</v>
      </c>
    </row>
    <row r="146" spans="7:10" x14ac:dyDescent="0.3">
      <c r="G146" s="62" t="s">
        <v>118</v>
      </c>
      <c r="H146" s="62">
        <v>1</v>
      </c>
      <c r="I146" s="140">
        <f>Table!J147+Table!K147</f>
        <v>3</v>
      </c>
      <c r="J146" s="62">
        <v>7</v>
      </c>
    </row>
    <row r="147" spans="7:10" x14ac:dyDescent="0.3">
      <c r="G147" s="62" t="s">
        <v>86</v>
      </c>
      <c r="H147" s="62">
        <v>303</v>
      </c>
      <c r="I147" s="140">
        <f>Table!J148+Table!K148</f>
        <v>396</v>
      </c>
      <c r="J147" s="62">
        <v>1095.5</v>
      </c>
    </row>
    <row r="148" spans="7:10" x14ac:dyDescent="0.3">
      <c r="G148" s="62" t="s">
        <v>127</v>
      </c>
      <c r="H148" s="62">
        <v>3</v>
      </c>
      <c r="I148" s="140">
        <f>Table!J149+Table!K149</f>
        <v>0</v>
      </c>
      <c r="J148" s="62">
        <v>3</v>
      </c>
    </row>
    <row r="149" spans="7:10" x14ac:dyDescent="0.3">
      <c r="G149" s="62" t="s">
        <v>88</v>
      </c>
      <c r="H149" s="62">
        <v>1409</v>
      </c>
      <c r="I149" s="140">
        <f>Table!J150+Table!K150</f>
        <v>7982</v>
      </c>
      <c r="J149" s="62">
        <v>17456.25</v>
      </c>
    </row>
    <row r="150" spans="7:10" x14ac:dyDescent="0.3">
      <c r="G150" s="62" t="s">
        <v>89</v>
      </c>
      <c r="H150" s="62">
        <v>1</v>
      </c>
      <c r="I150" s="140">
        <f>Table!J151+Table!K151</f>
        <v>21</v>
      </c>
      <c r="J150" s="62">
        <v>43</v>
      </c>
    </row>
    <row r="151" spans="7:10" x14ac:dyDescent="0.3">
      <c r="G151" s="62" t="s">
        <v>90</v>
      </c>
      <c r="H151" s="62">
        <v>515</v>
      </c>
      <c r="I151" s="140">
        <f>Table!J152+Table!K152</f>
        <v>419</v>
      </c>
      <c r="J151" s="62">
        <v>1353</v>
      </c>
    </row>
    <row r="152" spans="7:10" ht="15" thickBot="1" x14ac:dyDescent="0.35">
      <c r="G152" s="85" t="s">
        <v>91</v>
      </c>
      <c r="H152" s="85">
        <v>1341</v>
      </c>
      <c r="I152" s="140">
        <f>Table!J153+Table!K153</f>
        <v>1411</v>
      </c>
      <c r="J152" s="85">
        <v>4163</v>
      </c>
    </row>
    <row r="153" spans="7:10" ht="15" thickBot="1" x14ac:dyDescent="0.35">
      <c r="G153" s="137" t="s">
        <v>92</v>
      </c>
      <c r="H153" s="138">
        <f>SUM(H10:H152)</f>
        <v>53892</v>
      </c>
      <c r="I153" s="79">
        <f>SUM(I10:I152)</f>
        <v>40776</v>
      </c>
      <c r="J153" s="80">
        <f>SUM(J10:J152)</f>
        <v>135535.5</v>
      </c>
    </row>
  </sheetData>
  <sortState xmlns:xlrd2="http://schemas.microsoft.com/office/spreadsheetml/2017/richdata2" ref="G10:J152">
    <sortCondition ref="G9:G152"/>
  </sortState>
  <mergeCells count="3">
    <mergeCell ref="B8:E8"/>
    <mergeCell ref="G8:J8"/>
    <mergeCell ref="D3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1B2D9-31FF-4C6C-ACA4-7F2574B09190}">
  <dimension ref="C3:T344"/>
  <sheetViews>
    <sheetView topLeftCell="B322" zoomScale="107" zoomScaleNormal="107" workbookViewId="0">
      <selection activeCell="B1" sqref="B1"/>
    </sheetView>
  </sheetViews>
  <sheetFormatPr defaultRowHeight="14.4" x14ac:dyDescent="0.3"/>
  <cols>
    <col min="4" max="4" width="18" bestFit="1" customWidth="1"/>
    <col min="7" max="7" width="9.77734375" bestFit="1" customWidth="1"/>
    <col min="9" max="9" width="22.44140625" bestFit="1" customWidth="1"/>
    <col min="10" max="12" width="9.77734375" bestFit="1" customWidth="1"/>
  </cols>
  <sheetData>
    <row r="3" spans="3:12" ht="15" thickBot="1" x14ac:dyDescent="0.35"/>
    <row r="4" spans="3:12" ht="14.25" customHeight="1" x14ac:dyDescent="0.3">
      <c r="F4" s="96" t="s">
        <v>192</v>
      </c>
      <c r="G4" s="97"/>
      <c r="H4" s="97"/>
      <c r="I4" s="97"/>
      <c r="J4" s="98"/>
    </row>
    <row r="5" spans="3:12" ht="14.25" customHeight="1" x14ac:dyDescent="0.3">
      <c r="F5" s="99"/>
      <c r="G5" s="100"/>
      <c r="H5" s="100"/>
      <c r="I5" s="100"/>
      <c r="J5" s="101"/>
    </row>
    <row r="6" spans="3:12" ht="15" customHeight="1" thickBot="1" x14ac:dyDescent="0.35">
      <c r="F6" s="102"/>
      <c r="G6" s="103"/>
      <c r="H6" s="103"/>
      <c r="I6" s="103"/>
      <c r="J6" s="104"/>
    </row>
    <row r="7" spans="3:12" ht="18.600000000000001" thickBot="1" x14ac:dyDescent="0.35">
      <c r="F7" s="19"/>
      <c r="G7" s="19"/>
      <c r="H7" s="19"/>
      <c r="I7" s="19"/>
      <c r="J7" s="19"/>
    </row>
    <row r="8" spans="3:12" ht="15" thickBot="1" x14ac:dyDescent="0.35">
      <c r="C8" s="43" t="s">
        <v>142</v>
      </c>
      <c r="D8" s="44" t="s">
        <v>143</v>
      </c>
    </row>
    <row r="9" spans="3:12" ht="15" thickBot="1" x14ac:dyDescent="0.35"/>
    <row r="10" spans="3:12" ht="16.2" thickBot="1" x14ac:dyDescent="0.35">
      <c r="D10" s="112" t="s">
        <v>97</v>
      </c>
      <c r="E10" s="113"/>
      <c r="F10" s="113"/>
      <c r="G10" s="114"/>
      <c r="I10" s="112" t="s">
        <v>112</v>
      </c>
      <c r="J10" s="113"/>
      <c r="K10" s="113"/>
      <c r="L10" s="114"/>
    </row>
    <row r="12" spans="3:12" ht="15" thickBot="1" x14ac:dyDescent="0.35"/>
    <row r="13" spans="3:12" ht="15" thickBot="1" x14ac:dyDescent="0.35">
      <c r="D13" s="5" t="s">
        <v>93</v>
      </c>
      <c r="E13" s="6" t="s">
        <v>94</v>
      </c>
      <c r="F13" s="6" t="s">
        <v>95</v>
      </c>
      <c r="G13" s="7" t="s">
        <v>96</v>
      </c>
      <c r="I13" s="8" t="s">
        <v>93</v>
      </c>
      <c r="J13" s="5" t="s">
        <v>94</v>
      </c>
      <c r="K13" s="6" t="s">
        <v>95</v>
      </c>
      <c r="L13" s="7" t="s">
        <v>96</v>
      </c>
    </row>
    <row r="14" spans="3:12" x14ac:dyDescent="0.3">
      <c r="D14" s="27" t="s">
        <v>12</v>
      </c>
      <c r="E14" s="66">
        <f>IFERROR(VLOOKUP(D14,'Table 2'!$B$10:$E$121,2,FALSE),0)</f>
        <v>17788</v>
      </c>
      <c r="F14" s="66">
        <f>IFERROR(VLOOKUP(D14,'Table 2'!$B$10:$E$121,3,FALSE),0)</f>
        <v>61953</v>
      </c>
      <c r="G14" s="66">
        <f>IFERROR(VLOOKUP(D14,'Table 2'!$B$10:$E$121,4,FALSE),0)</f>
        <v>141775.25</v>
      </c>
      <c r="I14" s="27" t="s">
        <v>12</v>
      </c>
      <c r="J14" s="66">
        <f>IFERROR(VLOOKUP(I14,'Table 2'!$G$10:$J$154,2,FALSE),0)</f>
        <v>12822</v>
      </c>
      <c r="K14" s="66">
        <f>IFERROR(VLOOKUP(I14,'Table 2'!$G$10:$J$154,3,FALSE),0)</f>
        <v>0</v>
      </c>
      <c r="L14" s="66">
        <f>IFERROR(VLOOKUP(I14,'Table 2'!$G$10:$J$154,4,FALSE),0)</f>
        <v>15858</v>
      </c>
    </row>
    <row r="15" spans="3:12" x14ac:dyDescent="0.3">
      <c r="D15" s="27" t="s">
        <v>29</v>
      </c>
      <c r="E15" s="66">
        <f>IFERROR(VLOOKUP(D15,'Table 2'!$B$10:$E$121,2,FALSE),0)</f>
        <v>134</v>
      </c>
      <c r="F15" s="66">
        <f>IFERROR(VLOOKUP(D15,'Table 2'!$B$10:$E$121,3,FALSE),0)</f>
        <v>189</v>
      </c>
      <c r="G15" s="66">
        <f>IFERROR(VLOOKUP(D15,'Table 2'!$B$10:$E$121,4,FALSE),0)</f>
        <v>512</v>
      </c>
      <c r="I15" s="27" t="s">
        <v>29</v>
      </c>
      <c r="J15" s="66">
        <f>IFERROR(VLOOKUP(I15,'Table 2'!$G$10:$J$154,2,FALSE),0)</f>
        <v>51</v>
      </c>
      <c r="K15" s="66">
        <f>IFERROR(VLOOKUP(I15,'Table 2'!$G$10:$J$154,3,FALSE),0)</f>
        <v>4</v>
      </c>
      <c r="L15" s="66">
        <f>IFERROR(VLOOKUP(I15,'Table 2'!$G$10:$J$154,4,FALSE),0)</f>
        <v>443</v>
      </c>
    </row>
    <row r="16" spans="3:12" x14ac:dyDescent="0.3">
      <c r="D16" s="27" t="s">
        <v>36</v>
      </c>
      <c r="E16" s="66">
        <f>IFERROR(VLOOKUP(D16,'Table 2'!$B$10:$E$121,2,FALSE),0)</f>
        <v>319</v>
      </c>
      <c r="F16" s="66">
        <f>IFERROR(VLOOKUP(D16,'Table 2'!$B$10:$E$121,3,FALSE),0)</f>
        <v>1474</v>
      </c>
      <c r="G16" s="66">
        <f>IFERROR(VLOOKUP(D16,'Table 2'!$B$10:$E$121,4,FALSE),0)</f>
        <v>3267</v>
      </c>
      <c r="I16" s="27" t="s">
        <v>36</v>
      </c>
      <c r="J16" s="66">
        <f>IFERROR(VLOOKUP(I16,'Table 2'!$G$10:$J$154,2,FALSE),0)</f>
        <v>302</v>
      </c>
      <c r="K16" s="66">
        <f>IFERROR(VLOOKUP(I16,'Table 2'!$G$10:$J$154,3,FALSE),0)</f>
        <v>182</v>
      </c>
      <c r="L16" s="66">
        <f>IFERROR(VLOOKUP(I16,'Table 2'!$G$10:$J$154,4,FALSE),0)</f>
        <v>442</v>
      </c>
    </row>
    <row r="17" spans="3:12" x14ac:dyDescent="0.3">
      <c r="D17" s="27" t="s">
        <v>47</v>
      </c>
      <c r="E17" s="66">
        <f>IFERROR(VLOOKUP(D17,'Table 2'!$B$10:$E$121,2,FALSE),0)</f>
        <v>2879</v>
      </c>
      <c r="F17" s="66">
        <f>IFERROR(VLOOKUP(D17,'Table 2'!$B$10:$E$121,3,FALSE),0)</f>
        <v>800</v>
      </c>
      <c r="G17" s="66">
        <f>IFERROR(VLOOKUP(D17,'Table 2'!$B$10:$E$121,4,FALSE),0)</f>
        <v>4479</v>
      </c>
      <c r="I17" s="27" t="s">
        <v>47</v>
      </c>
      <c r="J17" s="66">
        <f>IFERROR(VLOOKUP(I17,'Table 2'!$G$10:$J$154,2,FALSE),0)</f>
        <v>4242</v>
      </c>
      <c r="K17" s="66">
        <f>IFERROR(VLOOKUP(I17,'Table 2'!$G$10:$J$154,3,FALSE),0)</f>
        <v>1</v>
      </c>
      <c r="L17" s="66">
        <f>IFERROR(VLOOKUP(I17,'Table 2'!$G$10:$J$154,4,FALSE),0)</f>
        <v>4436</v>
      </c>
    </row>
    <row r="18" spans="3:12" x14ac:dyDescent="0.3">
      <c r="D18" s="27" t="s">
        <v>64</v>
      </c>
      <c r="E18" s="66">
        <f>IFERROR(VLOOKUP(D18,'Table 2'!$B$10:$E$121,2,FALSE),0)</f>
        <v>24</v>
      </c>
      <c r="F18" s="66">
        <f>IFERROR(VLOOKUP(D18,'Table 2'!$B$10:$E$121,3,FALSE),0)</f>
        <v>49</v>
      </c>
      <c r="G18" s="66">
        <f>IFERROR(VLOOKUP(D18,'Table 2'!$B$10:$E$121,4,FALSE),0)</f>
        <v>122</v>
      </c>
      <c r="I18" s="27" t="s">
        <v>64</v>
      </c>
      <c r="J18" s="66">
        <f>IFERROR(VLOOKUP(I18,'Table 2'!$G$10:$J$154,2,FALSE),0)</f>
        <v>716</v>
      </c>
      <c r="K18" s="66">
        <f>IFERROR(VLOOKUP(I18,'Table 2'!$G$10:$J$154,3,FALSE),0)</f>
        <v>34</v>
      </c>
      <c r="L18" s="66">
        <f>IFERROR(VLOOKUP(I18,'Table 2'!$G$10:$J$154,4,FALSE),0)</f>
        <v>818</v>
      </c>
    </row>
    <row r="19" spans="3:12" x14ac:dyDescent="0.3">
      <c r="D19" s="27" t="s">
        <v>74</v>
      </c>
      <c r="E19" s="66">
        <f>IFERROR(VLOOKUP(D19,'Table 2'!$B$10:$E$121,2,FALSE),0)</f>
        <v>1492</v>
      </c>
      <c r="F19" s="66">
        <f>IFERROR(VLOOKUP(D19,'Table 2'!$B$10:$E$121,3,FALSE),0)</f>
        <v>4552</v>
      </c>
      <c r="G19" s="66">
        <f>IFERROR(VLOOKUP(D19,'Table 2'!$B$10:$E$121,4,FALSE),0)</f>
        <v>10596.25</v>
      </c>
      <c r="I19" s="38" t="s">
        <v>74</v>
      </c>
      <c r="J19" s="66">
        <f>IFERROR(VLOOKUP(I19,'Table 2'!$G$10:$J$154,2,FALSE),0)</f>
        <v>287</v>
      </c>
      <c r="K19" s="66">
        <f>IFERROR(VLOOKUP(I19,'Table 2'!$G$10:$J$154,3,FALSE),0)</f>
        <v>656</v>
      </c>
      <c r="L19" s="66">
        <f>IFERROR(VLOOKUP(I19,'Table 2'!$G$10:$J$154,4,FALSE),0)</f>
        <v>1599</v>
      </c>
    </row>
    <row r="20" spans="3:12" x14ac:dyDescent="0.3">
      <c r="D20" s="27" t="s">
        <v>187</v>
      </c>
      <c r="E20" s="66">
        <f>IFERROR(VLOOKUP(D20,'Table 2'!$B$10:$E$121,2,FALSE),0)</f>
        <v>0</v>
      </c>
      <c r="F20" s="66">
        <f>IFERROR(VLOOKUP(D20,'Table 2'!$B$10:$E$121,3,FALSE),0)</f>
        <v>0</v>
      </c>
      <c r="G20" s="66">
        <f>IFERROR(VLOOKUP(D20,'Table 2'!$B$10:$E$121,4,FALSE),0)</f>
        <v>0</v>
      </c>
      <c r="I20" s="27" t="s">
        <v>187</v>
      </c>
      <c r="J20" s="66">
        <f>IFERROR(VLOOKUP(I20,'Table 2'!$G$10:$J$154,2,FALSE),0)</f>
        <v>0</v>
      </c>
      <c r="K20" s="66">
        <f>IFERROR(VLOOKUP(I20,'Table 2'!$G$10:$J$154,3,FALSE),0)</f>
        <v>0</v>
      </c>
      <c r="L20" s="66">
        <f>IFERROR(VLOOKUP(I20,'Table 2'!$G$10:$J$154,4,FALSE),0)</f>
        <v>0</v>
      </c>
    </row>
    <row r="21" spans="3:12" x14ac:dyDescent="0.3">
      <c r="D21" s="27" t="s">
        <v>80</v>
      </c>
      <c r="E21" s="66">
        <f>IFERROR(VLOOKUP(D21,'Table 2'!$B$10:$E$121,2,FALSE),0)</f>
        <v>735</v>
      </c>
      <c r="F21" s="66">
        <f>IFERROR(VLOOKUP(D21,'Table 2'!$B$10:$E$121,3,FALSE),0)</f>
        <v>2525</v>
      </c>
      <c r="G21" s="66">
        <f>IFERROR(VLOOKUP(D21,'Table 2'!$B$10:$E$121,4,FALSE),0)</f>
        <v>5785</v>
      </c>
      <c r="I21" s="27" t="s">
        <v>80</v>
      </c>
      <c r="J21" s="66">
        <f>IFERROR(VLOOKUP(I21,'Table 2'!$G$10:$J$154,2,FALSE),0)</f>
        <v>681</v>
      </c>
      <c r="K21" s="66">
        <f>IFERROR(VLOOKUP(I21,'Table 2'!$G$10:$J$154,3,FALSE),0)</f>
        <v>133</v>
      </c>
      <c r="L21" s="66">
        <f>IFERROR(VLOOKUP(I21,'Table 2'!$G$10:$J$154,4,FALSE),0)</f>
        <v>947</v>
      </c>
    </row>
    <row r="22" spans="3:12" ht="15" thickBot="1" x14ac:dyDescent="0.35">
      <c r="D22" s="27" t="s">
        <v>82</v>
      </c>
      <c r="E22" s="66">
        <f>IFERROR(VLOOKUP(D22,'Table 2'!$B$10:$E$121,2,FALSE),0)</f>
        <v>1350</v>
      </c>
      <c r="F22" s="66">
        <f>IFERROR(VLOOKUP(D22,'Table 2'!$B$10:$E$121,3,FALSE),0)</f>
        <v>1334</v>
      </c>
      <c r="G22" s="66">
        <f>IFERROR(VLOOKUP(D22,'Table 2'!$B$10:$E$121,4,FALSE),0)</f>
        <v>4018</v>
      </c>
      <c r="I22" s="27" t="s">
        <v>82</v>
      </c>
      <c r="J22" s="66">
        <f>IFERROR(VLOOKUP(I22,'Table 2'!$G$10:$J$154,2,FALSE),0)</f>
        <v>362</v>
      </c>
      <c r="K22" s="66">
        <f>IFERROR(VLOOKUP(I22,'Table 2'!$G$10:$J$154,3,FALSE),0)</f>
        <v>150</v>
      </c>
      <c r="L22" s="66">
        <f>IFERROR(VLOOKUP(I22,'Table 2'!$G$10:$J$154,4,FALSE),0)</f>
        <v>662</v>
      </c>
    </row>
    <row r="23" spans="3:12" ht="15" thickBot="1" x14ac:dyDescent="0.35">
      <c r="D23" s="8" t="s">
        <v>144</v>
      </c>
      <c r="E23" s="16">
        <f>SUM(E14:E22)</f>
        <v>24721</v>
      </c>
      <c r="F23" s="16">
        <f>SUM(F14:F22)</f>
        <v>72876</v>
      </c>
      <c r="G23" s="16">
        <f>SUM(G14:G22)</f>
        <v>170554.5</v>
      </c>
      <c r="I23" s="8" t="s">
        <v>144</v>
      </c>
      <c r="J23" s="16">
        <f>SUM(J14:J22)</f>
        <v>19463</v>
      </c>
      <c r="K23" s="16">
        <f>SUM(K14:K22)</f>
        <v>1160</v>
      </c>
      <c r="L23" s="16">
        <f>SUM(L14:L22)</f>
        <v>25205</v>
      </c>
    </row>
    <row r="26" spans="3:12" x14ac:dyDescent="0.3">
      <c r="D26" s="2"/>
      <c r="E26" s="3"/>
      <c r="F26" s="3"/>
      <c r="G26" s="3"/>
    </row>
    <row r="27" spans="3:12" ht="15" thickBot="1" x14ac:dyDescent="0.35">
      <c r="D27" s="2"/>
      <c r="E27" s="3"/>
      <c r="F27" s="3"/>
      <c r="G27" s="3"/>
    </row>
    <row r="28" spans="3:12" ht="16.2" thickBot="1" x14ac:dyDescent="0.35">
      <c r="C28" s="45" t="s">
        <v>142</v>
      </c>
      <c r="D28" s="105" t="s">
        <v>145</v>
      </c>
      <c r="E28" s="106"/>
    </row>
    <row r="29" spans="3:12" ht="15" thickBot="1" x14ac:dyDescent="0.35"/>
    <row r="30" spans="3:12" ht="16.2" thickBot="1" x14ac:dyDescent="0.35">
      <c r="D30" s="112" t="s">
        <v>97</v>
      </c>
      <c r="E30" s="113"/>
      <c r="F30" s="113"/>
      <c r="G30" s="114"/>
      <c r="I30" s="112" t="s">
        <v>112</v>
      </c>
      <c r="J30" s="113"/>
      <c r="K30" s="113"/>
      <c r="L30" s="114"/>
    </row>
    <row r="31" spans="3:12" ht="16.2" thickBot="1" x14ac:dyDescent="0.35">
      <c r="D31" s="1"/>
      <c r="E31" s="1"/>
      <c r="F31" s="1"/>
      <c r="G31" s="1"/>
      <c r="I31" s="1"/>
      <c r="J31" s="1"/>
      <c r="K31" s="1"/>
      <c r="L31" s="1"/>
    </row>
    <row r="32" spans="3:12" ht="15" thickBot="1" x14ac:dyDescent="0.35">
      <c r="D32" s="5" t="s">
        <v>93</v>
      </c>
      <c r="E32" s="6" t="s">
        <v>94</v>
      </c>
      <c r="F32" s="6" t="s">
        <v>95</v>
      </c>
      <c r="G32" s="7" t="s">
        <v>96</v>
      </c>
      <c r="I32" s="8" t="s">
        <v>93</v>
      </c>
      <c r="J32" s="5" t="s">
        <v>94</v>
      </c>
      <c r="K32" s="6" t="s">
        <v>95</v>
      </c>
      <c r="L32" s="7" t="s">
        <v>96</v>
      </c>
    </row>
    <row r="33" spans="4:12" x14ac:dyDescent="0.3">
      <c r="D33" s="27" t="s">
        <v>122</v>
      </c>
      <c r="E33" s="66">
        <f>IFERROR(VLOOKUP(D33,'Table 2'!$B$10:$E$121,2,FALSE),0)</f>
        <v>0</v>
      </c>
      <c r="F33" s="66">
        <f>IFERROR(VLOOKUP(D33,'Table 2'!$B$10:$E$121,3,FALSE),0)</f>
        <v>0</v>
      </c>
      <c r="G33" s="66">
        <f>IFERROR(VLOOKUP(D33,'Table 2'!$B$10:$E$121,4,FALSE),0)</f>
        <v>0</v>
      </c>
      <c r="I33" s="28" t="s">
        <v>122</v>
      </c>
      <c r="J33" s="66">
        <f>IFERROR(VLOOKUP(I33,'Table 2'!$G$10:$J$154,2,FALSE),0)</f>
        <v>0</v>
      </c>
      <c r="K33" s="66">
        <f>IFERROR(VLOOKUP(I33,'Table 2'!$G$10:$J$154,3,FALSE),0)</f>
        <v>29</v>
      </c>
      <c r="L33" s="66">
        <f>IFERROR(VLOOKUP(I33,'Table 2'!$G$10:$J$154,4,FALSE),0)</f>
        <v>2</v>
      </c>
    </row>
    <row r="34" spans="4:12" x14ac:dyDescent="0.3">
      <c r="D34" s="27" t="s">
        <v>5</v>
      </c>
      <c r="E34" s="66">
        <f>IFERROR(VLOOKUP(D34,'Table 2'!$B$10:$E$121,2,FALSE),0)</f>
        <v>1995</v>
      </c>
      <c r="F34" s="66">
        <f>IFERROR(VLOOKUP(D34,'Table 2'!$B$10:$E$121,3,FALSE),0)</f>
        <v>5660</v>
      </c>
      <c r="G34" s="66">
        <f>IFERROR(VLOOKUP(D34,'Table 2'!$B$10:$E$121,4,FALSE),0)</f>
        <v>13315</v>
      </c>
      <c r="I34" s="67" t="s">
        <v>5</v>
      </c>
      <c r="J34" s="66">
        <f>IFERROR(VLOOKUP(I34,'Table 2'!$G$10:$J$154,2,FALSE),0)</f>
        <v>1260</v>
      </c>
      <c r="K34" s="66">
        <f>IFERROR(VLOOKUP(I34,'Table 2'!$G$10:$J$154,3,FALSE),0)</f>
        <v>1</v>
      </c>
      <c r="L34" s="66">
        <f>IFERROR(VLOOKUP(I34,'Table 2'!$G$10:$J$154,4,FALSE),0)</f>
        <v>2954</v>
      </c>
    </row>
    <row r="35" spans="4:12" x14ac:dyDescent="0.3">
      <c r="D35" s="27" t="s">
        <v>16</v>
      </c>
      <c r="E35" s="66">
        <f>IFERROR(VLOOKUP(D35,'Table 2'!$B$10:$E$121,2,FALSE),0)</f>
        <v>103</v>
      </c>
      <c r="F35" s="66">
        <f>IFERROR(VLOOKUP(D35,'Table 2'!$B$10:$E$121,3,FALSE),0)</f>
        <v>419</v>
      </c>
      <c r="G35" s="66">
        <f>IFERROR(VLOOKUP(D35,'Table 2'!$B$10:$E$121,4,FALSE),0)</f>
        <v>941</v>
      </c>
      <c r="I35" s="62" t="s">
        <v>123</v>
      </c>
      <c r="J35" s="66">
        <f>IFERROR(VLOOKUP(I35,'Table 2'!$G$10:$J$154,2,FALSE),0)</f>
        <v>0</v>
      </c>
      <c r="K35" s="66">
        <f>IFERROR(VLOOKUP(I35,'Table 2'!$G$10:$J$154,3,FALSE),0)</f>
        <v>0</v>
      </c>
      <c r="L35" s="66">
        <f>IFERROR(VLOOKUP(I35,'Table 2'!$G$10:$J$154,4,FALSE),0)</f>
        <v>0</v>
      </c>
    </row>
    <row r="36" spans="4:12" x14ac:dyDescent="0.3">
      <c r="D36" s="27" t="s">
        <v>183</v>
      </c>
      <c r="E36" s="66">
        <f>IFERROR(VLOOKUP(D36,'Table 2'!$B$10:$E$121,2,FALSE),0)</f>
        <v>0</v>
      </c>
      <c r="F36" s="66">
        <f>IFERROR(VLOOKUP(D36,'Table 2'!$B$10:$E$121,3,FALSE),0)</f>
        <v>0</v>
      </c>
      <c r="G36" s="66">
        <f>IFERROR(VLOOKUP(D36,'Table 2'!$B$10:$E$121,4,FALSE),0)</f>
        <v>0</v>
      </c>
      <c r="I36" s="62" t="s">
        <v>183</v>
      </c>
      <c r="J36" s="66">
        <f>IFERROR(VLOOKUP(I36,'Table 2'!$G$10:$J$154,2,FALSE),0)</f>
        <v>2</v>
      </c>
      <c r="K36" s="66">
        <f>IFERROR(VLOOKUP(I36,'Table 2'!$G$10:$J$154,3,FALSE),0)</f>
        <v>0</v>
      </c>
      <c r="L36" s="66">
        <f>IFERROR(VLOOKUP(I36,'Table 2'!$G$10:$J$154,4,FALSE),0)</f>
        <v>2</v>
      </c>
    </row>
    <row r="37" spans="4:12" x14ac:dyDescent="0.3">
      <c r="D37" s="27" t="s">
        <v>22</v>
      </c>
      <c r="E37" s="66">
        <f>IFERROR(VLOOKUP(D37,'Table 2'!$B$10:$E$121,2,FALSE),0)</f>
        <v>39</v>
      </c>
      <c r="F37" s="66">
        <f>IFERROR(VLOOKUP(D37,'Table 2'!$B$10:$E$121,3,FALSE),0)</f>
        <v>1806</v>
      </c>
      <c r="G37" s="66">
        <f>IFERROR(VLOOKUP(D37,'Table 2'!$B$10:$E$121,4,FALSE),0)</f>
        <v>3651</v>
      </c>
      <c r="I37" s="67" t="s">
        <v>16</v>
      </c>
      <c r="J37" s="66">
        <f>IFERROR(VLOOKUP(I37,'Table 2'!$G$10:$J$154,2,FALSE),0)</f>
        <v>6</v>
      </c>
      <c r="K37" s="66">
        <f>IFERROR(VLOOKUP(I37,'Table 2'!$G$10:$J$154,3,FALSE),0)</f>
        <v>2</v>
      </c>
      <c r="L37" s="66">
        <f>IFERROR(VLOOKUP(I37,'Table 2'!$G$10:$J$154,4,FALSE),0)</f>
        <v>28</v>
      </c>
    </row>
    <row r="38" spans="4:12" x14ac:dyDescent="0.3">
      <c r="D38" s="27" t="s">
        <v>23</v>
      </c>
      <c r="E38" s="66">
        <f>IFERROR(VLOOKUP(D38,'Table 2'!$B$10:$E$121,2,FALSE),0)</f>
        <v>744</v>
      </c>
      <c r="F38" s="66">
        <f>IFERROR(VLOOKUP(D38,'Table 2'!$B$10:$E$121,3,FALSE),0)</f>
        <v>1223</v>
      </c>
      <c r="G38" s="66">
        <f>IFERROR(VLOOKUP(D38,'Table 2'!$B$10:$E$121,4,FALSE),0)</f>
        <v>3190</v>
      </c>
      <c r="I38" s="67" t="s">
        <v>22</v>
      </c>
      <c r="J38" s="66">
        <f>IFERROR(VLOOKUP(I38,'Table 2'!$G$10:$J$154,2,FALSE),0)</f>
        <v>31</v>
      </c>
      <c r="K38" s="66">
        <f>IFERROR(VLOOKUP(I38,'Table 2'!$G$10:$J$154,3,FALSE),0)</f>
        <v>124</v>
      </c>
      <c r="L38" s="66">
        <f>IFERROR(VLOOKUP(I38,'Table 2'!$G$10:$J$154,4,FALSE),0)</f>
        <v>33</v>
      </c>
    </row>
    <row r="39" spans="4:12" x14ac:dyDescent="0.3">
      <c r="D39" s="27" t="s">
        <v>184</v>
      </c>
      <c r="E39" s="66">
        <f>IFERROR(VLOOKUP(D39,'Table 2'!$B$10:$E$121,2,FALSE),0)</f>
        <v>0</v>
      </c>
      <c r="F39" s="66">
        <f>IFERROR(VLOOKUP(D39,'Table 2'!$B$10:$E$121,3,FALSE),0)</f>
        <v>0</v>
      </c>
      <c r="G39" s="66">
        <f>IFERROR(VLOOKUP(D39,'Table 2'!$B$10:$E$121,4,FALSE),0)</f>
        <v>0</v>
      </c>
      <c r="I39" s="27" t="s">
        <v>186</v>
      </c>
      <c r="J39" s="66">
        <f>IFERROR(VLOOKUP(I39,'Table 2'!$G$10:$J$154,2,FALSE),0)</f>
        <v>0</v>
      </c>
      <c r="K39" s="66">
        <f>IFERROR(VLOOKUP(I39,'Table 2'!$G$10:$J$154,3,FALSE),0)</f>
        <v>0</v>
      </c>
      <c r="L39" s="66">
        <f>IFERROR(VLOOKUP(I39,'Table 2'!$G$10:$J$154,4,FALSE),0)</f>
        <v>0</v>
      </c>
    </row>
    <row r="40" spans="4:12" x14ac:dyDescent="0.3">
      <c r="D40" s="27" t="s">
        <v>25</v>
      </c>
      <c r="E40" s="66">
        <f>IFERROR(VLOOKUP(D40,'Table 2'!$B$10:$E$121,2,FALSE),0)</f>
        <v>1326</v>
      </c>
      <c r="F40" s="66">
        <f>IFERROR(VLOOKUP(D40,'Table 2'!$B$10:$E$121,3,FALSE),0)</f>
        <v>3068</v>
      </c>
      <c r="G40" s="66">
        <f>IFERROR(VLOOKUP(D40,'Table 2'!$B$10:$E$121,4,FALSE),0)</f>
        <v>7462.25</v>
      </c>
      <c r="I40" s="27" t="s">
        <v>184</v>
      </c>
      <c r="J40" s="66">
        <f>IFERROR(VLOOKUP(I40,'Table 2'!$G$10:$J$154,2,FALSE),0)</f>
        <v>1</v>
      </c>
      <c r="K40" s="66">
        <f>IFERROR(VLOOKUP(I40,'Table 2'!$G$10:$J$154,3,FALSE),0)</f>
        <v>234</v>
      </c>
      <c r="L40" s="66">
        <f>IFERROR(VLOOKUP(I40,'Table 2'!$G$10:$J$154,4,FALSE),0)</f>
        <v>5</v>
      </c>
    </row>
    <row r="41" spans="4:12" x14ac:dyDescent="0.3">
      <c r="D41" s="27" t="s">
        <v>34</v>
      </c>
      <c r="E41" s="66">
        <f>IFERROR(VLOOKUP(D41,'Table 2'!$B$10:$E$121,2,FALSE),0)</f>
        <v>34</v>
      </c>
      <c r="F41" s="66">
        <f>IFERROR(VLOOKUP(D41,'Table 2'!$B$10:$E$121,3,FALSE),0)</f>
        <v>153</v>
      </c>
      <c r="G41" s="66">
        <f>IFERROR(VLOOKUP(D41,'Table 2'!$B$10:$E$121,4,FALSE),0)</f>
        <v>340</v>
      </c>
      <c r="I41" s="67" t="s">
        <v>23</v>
      </c>
      <c r="J41" s="66">
        <f>IFERROR(VLOOKUP(I41,'Table 2'!$G$10:$J$154,2,FALSE),0)</f>
        <v>249</v>
      </c>
      <c r="K41" s="66">
        <f>IFERROR(VLOOKUP(I41,'Table 2'!$G$10:$J$154,3,FALSE),0)</f>
        <v>15</v>
      </c>
      <c r="L41" s="66">
        <f>IFERROR(VLOOKUP(I41,'Table 2'!$G$10:$J$154,4,FALSE),0)</f>
        <v>497</v>
      </c>
    </row>
    <row r="42" spans="4:12" x14ac:dyDescent="0.3">
      <c r="D42" s="27" t="s">
        <v>41</v>
      </c>
      <c r="E42" s="66">
        <f>IFERROR(VLOOKUP(D42,'Table 2'!$B$10:$E$121,2,FALSE),0)</f>
        <v>10</v>
      </c>
      <c r="F42" s="66">
        <f>IFERROR(VLOOKUP(D42,'Table 2'!$B$10:$E$121,3,FALSE),0)</f>
        <v>231</v>
      </c>
      <c r="G42" s="66">
        <f>IFERROR(VLOOKUP(D42,'Table 2'!$B$10:$E$121,4,FALSE),0)</f>
        <v>472</v>
      </c>
      <c r="I42" s="67" t="s">
        <v>25</v>
      </c>
      <c r="J42" s="66">
        <f>IFERROR(VLOOKUP(I42,'Table 2'!$G$10:$J$154,2,FALSE),0)</f>
        <v>118</v>
      </c>
      <c r="K42" s="66">
        <f>IFERROR(VLOOKUP(I42,'Table 2'!$G$10:$J$154,3,FALSE),0)</f>
        <v>72</v>
      </c>
      <c r="L42" s="66">
        <f>IFERROR(VLOOKUP(I42,'Table 2'!$G$10:$J$154,4,FALSE),0)</f>
        <v>530.5</v>
      </c>
    </row>
    <row r="43" spans="4:12" x14ac:dyDescent="0.3">
      <c r="D43" s="27" t="s">
        <v>45</v>
      </c>
      <c r="E43" s="66">
        <f>IFERROR(VLOOKUP(D43,'Table 2'!$B$10:$E$121,2,FALSE),0)</f>
        <v>21</v>
      </c>
      <c r="F43" s="66">
        <f>IFERROR(VLOOKUP(D43,'Table 2'!$B$10:$E$121,3,FALSE),0)</f>
        <v>108</v>
      </c>
      <c r="G43" s="66">
        <f>IFERROR(VLOOKUP(D43,'Table 2'!$B$10:$E$121,4,FALSE),0)</f>
        <v>237</v>
      </c>
      <c r="I43" s="62" t="s">
        <v>131</v>
      </c>
      <c r="J43" s="66">
        <f>IFERROR(VLOOKUP(I43,'Table 2'!$G$10:$J$154,2,FALSE),0)</f>
        <v>0</v>
      </c>
      <c r="K43" s="66">
        <f>IFERROR(VLOOKUP(I43,'Table 2'!$G$10:$J$154,3,FALSE),0)</f>
        <v>0</v>
      </c>
      <c r="L43" s="66">
        <f>IFERROR(VLOOKUP(I43,'Table 2'!$G$10:$J$154,4,FALSE),0)</f>
        <v>0</v>
      </c>
    </row>
    <row r="44" spans="4:12" x14ac:dyDescent="0.3">
      <c r="D44" s="27" t="s">
        <v>55</v>
      </c>
      <c r="E44" s="66">
        <f>IFERROR(VLOOKUP(D44,'Table 2'!$B$10:$E$121,2,FALSE),0)</f>
        <v>1232</v>
      </c>
      <c r="F44" s="66">
        <f>IFERROR(VLOOKUP(D44,'Table 2'!$B$10:$E$121,3,FALSE),0)</f>
        <v>2375</v>
      </c>
      <c r="G44" s="66">
        <f>IFERROR(VLOOKUP(D44,'Table 2'!$B$10:$E$121,4,FALSE),0)</f>
        <v>5986</v>
      </c>
      <c r="I44" s="67" t="s">
        <v>34</v>
      </c>
      <c r="J44" s="66">
        <f>IFERROR(VLOOKUP(I44,'Table 2'!$G$10:$J$154,2,FALSE),0)</f>
        <v>3</v>
      </c>
      <c r="K44" s="66">
        <f>IFERROR(VLOOKUP(I44,'Table 2'!$G$10:$J$154,3,FALSE),0)</f>
        <v>118</v>
      </c>
      <c r="L44" s="66">
        <f>IFERROR(VLOOKUP(I44,'Table 2'!$G$10:$J$154,4,FALSE),0)</f>
        <v>61</v>
      </c>
    </row>
    <row r="45" spans="4:12" x14ac:dyDescent="0.3">
      <c r="D45" s="27" t="s">
        <v>58</v>
      </c>
      <c r="E45" s="66">
        <f>IFERROR(VLOOKUP(D45,'Table 2'!$B$10:$E$121,2,FALSE),0)</f>
        <v>10</v>
      </c>
      <c r="F45" s="66">
        <f>IFERROR(VLOOKUP(D45,'Table 2'!$B$10:$E$121,3,FALSE),0)</f>
        <v>84</v>
      </c>
      <c r="G45" s="66">
        <f>IFERROR(VLOOKUP(D45,'Table 2'!$B$10:$E$121,4,FALSE),0)</f>
        <v>178</v>
      </c>
      <c r="I45" s="67" t="s">
        <v>41</v>
      </c>
      <c r="J45" s="66">
        <f>IFERROR(VLOOKUP(I45,'Table 2'!$G$10:$J$154,2,FALSE),0)</f>
        <v>6</v>
      </c>
      <c r="K45" s="66">
        <f>IFERROR(VLOOKUP(I45,'Table 2'!$G$10:$J$154,3,FALSE),0)</f>
        <v>260</v>
      </c>
      <c r="L45" s="66">
        <f>IFERROR(VLOOKUP(I45,'Table 2'!$G$10:$J$154,4,FALSE),0)</f>
        <v>22</v>
      </c>
    </row>
    <row r="46" spans="4:12" x14ac:dyDescent="0.3">
      <c r="D46" s="27" t="s">
        <v>65</v>
      </c>
      <c r="E46" s="66">
        <f>IFERROR(VLOOKUP(D46,'Table 2'!$B$10:$E$121,2,FALSE),0)</f>
        <v>304</v>
      </c>
      <c r="F46" s="66">
        <f>IFERROR(VLOOKUP(D46,'Table 2'!$B$10:$E$121,3,FALSE),0)</f>
        <v>1574</v>
      </c>
      <c r="G46" s="66">
        <f>IFERROR(VLOOKUP(D46,'Table 2'!$B$10:$E$121,4,FALSE),0)</f>
        <v>3452</v>
      </c>
      <c r="I46" s="67" t="s">
        <v>45</v>
      </c>
      <c r="J46" s="66">
        <f>IFERROR(VLOOKUP(I46,'Table 2'!$G$10:$J$154,2,FALSE),0)</f>
        <v>7</v>
      </c>
      <c r="K46" s="66">
        <f>IFERROR(VLOOKUP(I46,'Table 2'!$G$10:$J$154,3,FALSE),0)</f>
        <v>2</v>
      </c>
      <c r="L46" s="66">
        <f>IFERROR(VLOOKUP(I46,'Table 2'!$G$10:$J$154,4,FALSE),0)</f>
        <v>109</v>
      </c>
    </row>
    <row r="47" spans="4:12" x14ac:dyDescent="0.3">
      <c r="D47" s="27" t="s">
        <v>66</v>
      </c>
      <c r="E47" s="66">
        <f>IFERROR(VLOOKUP(D47,'Table 2'!$B$10:$E$121,2,FALSE),0)</f>
        <v>542</v>
      </c>
      <c r="F47" s="66">
        <f>IFERROR(VLOOKUP(D47,'Table 2'!$B$10:$E$121,3,FALSE),0)</f>
        <v>944</v>
      </c>
      <c r="G47" s="66">
        <f>IFERROR(VLOOKUP(D47,'Table 2'!$B$10:$E$121,4,FALSE),0)</f>
        <v>2430</v>
      </c>
      <c r="I47" s="67" t="s">
        <v>163</v>
      </c>
      <c r="J47" s="66">
        <f>IFERROR(VLOOKUP(I47,'Table 2'!$G$10:$J$154,2,FALSE),0)</f>
        <v>0</v>
      </c>
      <c r="K47" s="66">
        <f>IFERROR(VLOOKUP(I47,'Table 2'!$G$10:$J$154,3,FALSE),0)</f>
        <v>0</v>
      </c>
      <c r="L47" s="66">
        <f>IFERROR(VLOOKUP(I47,'Table 2'!$G$10:$J$154,4,FALSE),0)</f>
        <v>4</v>
      </c>
    </row>
    <row r="48" spans="4:12" x14ac:dyDescent="0.3">
      <c r="D48" s="27" t="s">
        <v>70</v>
      </c>
      <c r="E48" s="66">
        <f>IFERROR(VLOOKUP(D48,'Table 2'!$B$10:$E$121,2,FALSE),0)</f>
        <v>1272</v>
      </c>
      <c r="F48" s="66">
        <f>IFERROR(VLOOKUP(D48,'Table 2'!$B$10:$E$121,3,FALSE),0)</f>
        <v>318</v>
      </c>
      <c r="G48" s="66">
        <f>IFERROR(VLOOKUP(D48,'Table 2'!$B$10:$E$121,4,FALSE),0)</f>
        <v>1908</v>
      </c>
      <c r="I48" s="67" t="s">
        <v>55</v>
      </c>
      <c r="J48" s="66">
        <f>IFERROR(VLOOKUP(I48,'Table 2'!$G$10:$J$154,2,FALSE),0)</f>
        <v>283</v>
      </c>
      <c r="K48" s="66">
        <f>IFERROR(VLOOKUP(I48,'Table 2'!$G$10:$J$154,3,FALSE),0)</f>
        <v>4</v>
      </c>
      <c r="L48" s="66">
        <f>IFERROR(VLOOKUP(I48,'Table 2'!$G$10:$J$154,4,FALSE),0)</f>
        <v>1683</v>
      </c>
    </row>
    <row r="49" spans="4:12" x14ac:dyDescent="0.3">
      <c r="D49" s="27" t="s">
        <v>132</v>
      </c>
      <c r="E49" s="66">
        <f>IFERROR(VLOOKUP(D49,'Table 2'!$B$10:$E$121,2,FALSE),0)</f>
        <v>0</v>
      </c>
      <c r="F49" s="66">
        <f>IFERROR(VLOOKUP(D49,'Table 2'!$B$10:$E$121,3,FALSE),0)</f>
        <v>5</v>
      </c>
      <c r="G49" s="66">
        <f>IFERROR(VLOOKUP(D49,'Table 2'!$B$10:$E$121,4,FALSE),0)</f>
        <v>10</v>
      </c>
      <c r="I49" s="67" t="s">
        <v>58</v>
      </c>
      <c r="J49" s="66">
        <f>IFERROR(VLOOKUP(I49,'Table 2'!$G$10:$J$154,2,FALSE),0)</f>
        <v>36</v>
      </c>
      <c r="K49" s="66">
        <f>IFERROR(VLOOKUP(I49,'Table 2'!$G$10:$J$154,3,FALSE),0)</f>
        <v>76</v>
      </c>
      <c r="L49" s="66">
        <f>IFERROR(VLOOKUP(I49,'Table 2'!$G$10:$J$154,4,FALSE),0)</f>
        <v>68</v>
      </c>
    </row>
    <row r="50" spans="4:12" x14ac:dyDescent="0.3">
      <c r="D50" s="27" t="s">
        <v>78</v>
      </c>
      <c r="E50" s="66">
        <f>IFERROR(VLOOKUP(D50,'Table 2'!$B$10:$E$121,2,FALSE),0)</f>
        <v>115</v>
      </c>
      <c r="F50" s="66">
        <f>IFERROR(VLOOKUP(D50,'Table 2'!$B$10:$E$121,3,FALSE),0)</f>
        <v>1615</v>
      </c>
      <c r="G50" s="66">
        <f>IFERROR(VLOOKUP(D50,'Table 2'!$B$10:$E$121,4,FALSE),0)</f>
        <v>3345.25</v>
      </c>
      <c r="I50" s="67" t="s">
        <v>65</v>
      </c>
      <c r="J50" s="66">
        <f>IFERROR(VLOOKUP(I50,'Table 2'!$G$10:$J$154,2,FALSE),0)</f>
        <v>128</v>
      </c>
      <c r="K50" s="66">
        <f>IFERROR(VLOOKUP(I50,'Table 2'!$G$10:$J$154,3,FALSE),0)</f>
        <v>3</v>
      </c>
      <c r="L50" s="66">
        <f>IFERROR(VLOOKUP(I50,'Table 2'!$G$10:$J$154,4,FALSE),0)</f>
        <v>196</v>
      </c>
    </row>
    <row r="51" spans="4:12" x14ac:dyDescent="0.3">
      <c r="D51" s="27" t="s">
        <v>164</v>
      </c>
      <c r="E51" s="66">
        <f>IFERROR(VLOOKUP(D51,'Table 2'!$B$10:$E$121,2,FALSE),0)</f>
        <v>0</v>
      </c>
      <c r="F51" s="66">
        <f>IFERROR(VLOOKUP(D51,'Table 2'!$B$10:$E$121,3,FALSE),0)</f>
        <v>0</v>
      </c>
      <c r="G51" s="66">
        <f>IFERROR(VLOOKUP(D51,'Table 2'!$B$10:$E$121,4,FALSE),0)</f>
        <v>0</v>
      </c>
      <c r="I51" s="62" t="s">
        <v>66</v>
      </c>
      <c r="J51" s="66">
        <f>IFERROR(VLOOKUP(I51,'Table 2'!$G$10:$J$154,2,FALSE),0)</f>
        <v>18</v>
      </c>
      <c r="K51" s="66">
        <f>IFERROR(VLOOKUP(I51,'Table 2'!$G$10:$J$154,3,FALSE),0)</f>
        <v>3</v>
      </c>
      <c r="L51" s="66">
        <f>IFERROR(VLOOKUP(I51,'Table 2'!$G$10:$J$154,4,FALSE),0)</f>
        <v>24</v>
      </c>
    </row>
    <row r="52" spans="4:12" x14ac:dyDescent="0.3">
      <c r="D52" s="27" t="s">
        <v>86</v>
      </c>
      <c r="E52" s="66">
        <f>IFERROR(VLOOKUP(D52,'Table 2'!$B$10:$E$121,2,FALSE),0)</f>
        <v>449</v>
      </c>
      <c r="F52" s="66">
        <f>IFERROR(VLOOKUP(D52,'Table 2'!$B$10:$E$121,3,FALSE),0)</f>
        <v>1588</v>
      </c>
      <c r="G52" s="66">
        <f>IFERROR(VLOOKUP(D52,'Table 2'!$B$10:$E$121,4,FALSE),0)</f>
        <v>3625.25</v>
      </c>
      <c r="I52" s="62" t="s">
        <v>124</v>
      </c>
      <c r="J52" s="66">
        <f>IFERROR(VLOOKUP(I52,'Table 2'!$G$10:$J$154,2,FALSE),0)</f>
        <v>1</v>
      </c>
      <c r="K52" s="66">
        <f>IFERROR(VLOOKUP(I52,'Table 2'!$G$10:$J$154,3,FALSE),0)</f>
        <v>32</v>
      </c>
      <c r="L52" s="66">
        <f>IFERROR(VLOOKUP(I52,'Table 2'!$G$10:$J$154,4,FALSE),0)</f>
        <v>1</v>
      </c>
    </row>
    <row r="53" spans="4:12" ht="15" thickBot="1" x14ac:dyDescent="0.35">
      <c r="D53" s="62" t="s">
        <v>165</v>
      </c>
      <c r="E53" s="66">
        <f>IFERROR(VLOOKUP(D53,'Table 2'!$B$10:$E$121,2,FALSE),0)</f>
        <v>0</v>
      </c>
      <c r="F53" s="66">
        <f>IFERROR(VLOOKUP(D53,'Table 2'!$B$10:$E$121,3,FALSE),0)</f>
        <v>0</v>
      </c>
      <c r="G53" s="66">
        <f>IFERROR(VLOOKUP(D53,'Table 2'!$B$10:$E$121,4,FALSE),0)</f>
        <v>0</v>
      </c>
      <c r="I53" s="67" t="s">
        <v>70</v>
      </c>
      <c r="J53" s="66">
        <f>IFERROR(VLOOKUP(I53,'Table 2'!$G$10:$J$154,2,FALSE),0)</f>
        <v>0</v>
      </c>
      <c r="K53" s="66">
        <f>IFERROR(VLOOKUP(I53,'Table 2'!$G$10:$J$154,3,FALSE),0)</f>
        <v>0</v>
      </c>
      <c r="L53" s="66">
        <f>IFERROR(VLOOKUP(I53,'Table 2'!$G$10:$J$154,4,FALSE),0)</f>
        <v>2</v>
      </c>
    </row>
    <row r="54" spans="4:12" ht="15" thickBot="1" x14ac:dyDescent="0.35">
      <c r="D54" s="8" t="s">
        <v>144</v>
      </c>
      <c r="E54" s="16">
        <f>SUM(E33:E53)</f>
        <v>8196</v>
      </c>
      <c r="F54" s="16">
        <f>SUM(F33:F53)</f>
        <v>21171</v>
      </c>
      <c r="G54" s="16">
        <f t="shared" ref="G54" si="0">SUM(G33:G53)</f>
        <v>50542.75</v>
      </c>
      <c r="I54" s="62" t="s">
        <v>165</v>
      </c>
      <c r="J54" s="66">
        <f>IFERROR(VLOOKUP(I54,'Table 2'!$G$10:$J$154,2,FALSE),0)</f>
        <v>0</v>
      </c>
      <c r="K54" s="66">
        <f>IFERROR(VLOOKUP(I54,'Table 2'!$G$10:$J$154,3,FALSE),0)</f>
        <v>2</v>
      </c>
      <c r="L54" s="66">
        <f>IFERROR(VLOOKUP(I54,'Table 2'!$G$10:$J$154,4,FALSE),0)</f>
        <v>4</v>
      </c>
    </row>
    <row r="55" spans="4:12" x14ac:dyDescent="0.3">
      <c r="I55" s="62" t="s">
        <v>132</v>
      </c>
      <c r="J55" s="66">
        <f>IFERROR(VLOOKUP(I55,'Table 2'!$G$10:$J$154,2,FALSE),0)</f>
        <v>0</v>
      </c>
      <c r="K55" s="66">
        <f>IFERROR(VLOOKUP(I55,'Table 2'!$G$10:$J$154,3,FALSE),0)</f>
        <v>0</v>
      </c>
      <c r="L55" s="66">
        <f>IFERROR(VLOOKUP(I55,'Table 2'!$G$10:$J$154,4,FALSE),0)</f>
        <v>0</v>
      </c>
    </row>
    <row r="56" spans="4:12" x14ac:dyDescent="0.3">
      <c r="I56" s="67" t="s">
        <v>78</v>
      </c>
      <c r="J56" s="66">
        <f>IFERROR(VLOOKUP(I56,'Table 2'!$G$10:$J$154,2,FALSE),0)</f>
        <v>21</v>
      </c>
      <c r="K56" s="66">
        <f>IFERROR(VLOOKUP(I56,'Table 2'!$G$10:$J$154,3,FALSE),0)</f>
        <v>99</v>
      </c>
      <c r="L56" s="66">
        <f>IFERROR(VLOOKUP(I56,'Table 2'!$G$10:$J$154,4,FALSE),0)</f>
        <v>219</v>
      </c>
    </row>
    <row r="57" spans="4:12" x14ac:dyDescent="0.3">
      <c r="I57" s="67" t="s">
        <v>164</v>
      </c>
      <c r="J57" s="66">
        <f>IFERROR(VLOOKUP(I57,'Table 2'!$G$10:$J$154,2,FALSE),0)</f>
        <v>1</v>
      </c>
      <c r="K57" s="66">
        <f>IFERROR(VLOOKUP(I57,'Table 2'!$G$10:$J$154,3,FALSE),0)</f>
        <v>0</v>
      </c>
      <c r="L57" s="66">
        <f>IFERROR(VLOOKUP(I57,'Table 2'!$G$10:$J$154,4,FALSE),0)</f>
        <v>1</v>
      </c>
    </row>
    <row r="58" spans="4:12" ht="15" thickBot="1" x14ac:dyDescent="0.35">
      <c r="I58" s="70" t="s">
        <v>86</v>
      </c>
      <c r="J58" s="66">
        <f>IFERROR(VLOOKUP(I58,'Table 2'!$G$10:$J$154,2,FALSE),0)</f>
        <v>303</v>
      </c>
      <c r="K58" s="66">
        <f>IFERROR(VLOOKUP(I58,'Table 2'!$G$10:$J$154,3,FALSE),0)</f>
        <v>396</v>
      </c>
      <c r="L58" s="66">
        <f>IFERROR(VLOOKUP(I58,'Table 2'!$G$10:$J$154,4,FALSE),0)</f>
        <v>1095.5</v>
      </c>
    </row>
    <row r="59" spans="4:12" ht="15" thickBot="1" x14ac:dyDescent="0.35">
      <c r="I59" s="8" t="s">
        <v>144</v>
      </c>
      <c r="J59" s="16">
        <f>SUM(J33:J58)</f>
        <v>2474</v>
      </c>
      <c r="K59" s="16">
        <f>SUM(K33:K58)</f>
        <v>1472</v>
      </c>
      <c r="L59" s="16">
        <f>SUM(L33:L58)</f>
        <v>7541</v>
      </c>
    </row>
    <row r="65" spans="3:12" x14ac:dyDescent="0.3">
      <c r="D65" s="2"/>
      <c r="E65" s="3"/>
      <c r="F65" s="3"/>
      <c r="G65" s="3"/>
      <c r="J65" s="3"/>
      <c r="K65" s="3"/>
      <c r="L65" s="3"/>
    </row>
    <row r="66" spans="3:12" ht="15" thickBot="1" x14ac:dyDescent="0.35">
      <c r="D66" s="2"/>
      <c r="E66" s="3"/>
      <c r="F66" s="3"/>
      <c r="G66" s="3"/>
      <c r="J66" s="3"/>
      <c r="K66" s="3"/>
      <c r="L66" s="3"/>
    </row>
    <row r="67" spans="3:12" ht="16.2" thickBot="1" x14ac:dyDescent="0.35">
      <c r="C67" s="45" t="s">
        <v>142</v>
      </c>
      <c r="D67" s="105" t="s">
        <v>146</v>
      </c>
      <c r="E67" s="106"/>
    </row>
    <row r="68" spans="3:12" ht="15" thickBot="1" x14ac:dyDescent="0.35"/>
    <row r="69" spans="3:12" ht="16.2" thickBot="1" x14ac:dyDescent="0.35">
      <c r="D69" s="112" t="s">
        <v>97</v>
      </c>
      <c r="E69" s="113"/>
      <c r="F69" s="113"/>
      <c r="G69" s="114"/>
      <c r="I69" s="112" t="s">
        <v>112</v>
      </c>
      <c r="J69" s="113"/>
      <c r="K69" s="113"/>
      <c r="L69" s="114"/>
    </row>
    <row r="70" spans="3:12" ht="15" thickBot="1" x14ac:dyDescent="0.35"/>
    <row r="71" spans="3:12" ht="15" thickBot="1" x14ac:dyDescent="0.35">
      <c r="D71" s="5" t="s">
        <v>93</v>
      </c>
      <c r="E71" s="6" t="s">
        <v>94</v>
      </c>
      <c r="F71" s="6" t="s">
        <v>95</v>
      </c>
      <c r="G71" s="7" t="s">
        <v>96</v>
      </c>
      <c r="I71" s="12" t="s">
        <v>93</v>
      </c>
      <c r="J71" s="13" t="s">
        <v>94</v>
      </c>
      <c r="K71" s="13" t="s">
        <v>95</v>
      </c>
      <c r="L71" s="14" t="s">
        <v>96</v>
      </c>
    </row>
    <row r="72" spans="3:12" x14ac:dyDescent="0.3">
      <c r="D72" s="27" t="s">
        <v>14</v>
      </c>
      <c r="E72" s="66">
        <f>IFERROR(VLOOKUP(D72,'Table 2'!$B$10:$E$121,2,FALSE),0)</f>
        <v>302</v>
      </c>
      <c r="F72" s="66">
        <f>IFERROR(VLOOKUP(D72,'Table 2'!$B$10:$E$121,3,FALSE),0)</f>
        <v>334</v>
      </c>
      <c r="G72" s="66">
        <f>IFERROR(VLOOKUP(D72,'Table 2'!$B$10:$E$121,4,FALSE),0)</f>
        <v>970</v>
      </c>
      <c r="I72" s="67" t="s">
        <v>14</v>
      </c>
      <c r="J72" s="66">
        <f>IFERROR(VLOOKUP(I72,'Table 2'!$G$10:$J$154,2,FALSE),0)</f>
        <v>10</v>
      </c>
      <c r="K72" s="66">
        <f>IFERROR(VLOOKUP(I72,'Table 2'!$G$10:$J$154,3,FALSE),0)</f>
        <v>1</v>
      </c>
      <c r="L72" s="66">
        <f>IFERROR(VLOOKUP(I72,'Table 2'!$G$10:$J$154,4,FALSE),0)</f>
        <v>56</v>
      </c>
    </row>
    <row r="73" spans="3:12" x14ac:dyDescent="0.3">
      <c r="D73" s="27" t="s">
        <v>15</v>
      </c>
      <c r="E73" s="66">
        <f>IFERROR(VLOOKUP(D73,'Table 2'!$B$10:$E$121,2,FALSE),0)</f>
        <v>58</v>
      </c>
      <c r="F73" s="66">
        <f>IFERROR(VLOOKUP(D73,'Table 2'!$B$10:$E$121,3,FALSE),0)</f>
        <v>58</v>
      </c>
      <c r="G73" s="66">
        <f>IFERROR(VLOOKUP(D73,'Table 2'!$B$10:$E$121,4,FALSE),0)</f>
        <v>174</v>
      </c>
      <c r="I73" s="67" t="s">
        <v>15</v>
      </c>
      <c r="J73" s="66">
        <f>IFERROR(VLOOKUP(I73,'Table 2'!$G$10:$J$154,2,FALSE),0)</f>
        <v>32</v>
      </c>
      <c r="K73" s="66">
        <f>IFERROR(VLOOKUP(I73,'Table 2'!$G$10:$J$154,3,FALSE),0)</f>
        <v>2</v>
      </c>
      <c r="L73" s="66">
        <f>IFERROR(VLOOKUP(I73,'Table 2'!$G$10:$J$154,4,FALSE),0)</f>
        <v>154</v>
      </c>
    </row>
    <row r="74" spans="3:12" x14ac:dyDescent="0.3">
      <c r="D74" s="27" t="s">
        <v>147</v>
      </c>
      <c r="E74" s="66">
        <f>IFERROR(VLOOKUP(D74,'Table 2'!$B$10:$E$121,2,FALSE),0)</f>
        <v>0</v>
      </c>
      <c r="F74" s="66">
        <f>IFERROR(VLOOKUP(D74,'Table 2'!$B$10:$E$121,3,FALSE),0)</f>
        <v>2</v>
      </c>
      <c r="G74" s="66">
        <f>IFERROR(VLOOKUP(D74,'Table 2'!$B$10:$E$121,4,FALSE),0)</f>
        <v>4</v>
      </c>
      <c r="I74" s="67" t="s">
        <v>35</v>
      </c>
      <c r="J74" s="66">
        <f>IFERROR(VLOOKUP(I74,'Table 2'!$G$10:$J$154,2,FALSE),0)</f>
        <v>374</v>
      </c>
      <c r="K74" s="66">
        <f>IFERROR(VLOOKUP(I74,'Table 2'!$G$10:$J$154,3,FALSE),0)</f>
        <v>83</v>
      </c>
      <c r="L74" s="66">
        <f>IFERROR(VLOOKUP(I74,'Table 2'!$G$10:$J$154,4,FALSE),0)</f>
        <v>610</v>
      </c>
    </row>
    <row r="75" spans="3:12" x14ac:dyDescent="0.3">
      <c r="D75" s="27" t="s">
        <v>35</v>
      </c>
      <c r="E75" s="66">
        <f>IFERROR(VLOOKUP(D75,'Table 2'!$B$10:$E$121,2,FALSE),0)</f>
        <v>3514</v>
      </c>
      <c r="F75" s="66">
        <f>IFERROR(VLOOKUP(D75,'Table 2'!$B$10:$E$121,3,FALSE),0)</f>
        <v>5705</v>
      </c>
      <c r="G75" s="66">
        <f>IFERROR(VLOOKUP(D75,'Table 2'!$B$10:$E$121,4,FALSE),0)</f>
        <v>14924.75</v>
      </c>
      <c r="I75" s="67" t="s">
        <v>42</v>
      </c>
      <c r="J75" s="66">
        <f>IFERROR(VLOOKUP(I75,'Table 2'!$G$10:$J$154,2,FALSE),0)</f>
        <v>246</v>
      </c>
      <c r="K75" s="66">
        <f>IFERROR(VLOOKUP(I75,'Table 2'!$G$10:$J$154,3,FALSE),0)</f>
        <v>70</v>
      </c>
      <c r="L75" s="66">
        <f>IFERROR(VLOOKUP(I75,'Table 2'!$G$10:$J$154,4,FALSE),0)</f>
        <v>767.25</v>
      </c>
    </row>
    <row r="76" spans="3:12" x14ac:dyDescent="0.3">
      <c r="D76" s="27" t="s">
        <v>42</v>
      </c>
      <c r="E76" s="66">
        <f>IFERROR(VLOOKUP(D76,'Table 2'!$B$10:$E$121,2,FALSE),0)</f>
        <v>260</v>
      </c>
      <c r="F76" s="66">
        <f>IFERROR(VLOOKUP(D76,'Table 2'!$B$10:$E$121,3,FALSE),0)</f>
        <v>321</v>
      </c>
      <c r="G76" s="66">
        <f>IFERROR(VLOOKUP(D76,'Table 2'!$B$10:$E$121,4,FALSE),0)</f>
        <v>902</v>
      </c>
      <c r="I76" s="67" t="s">
        <v>44</v>
      </c>
      <c r="J76" s="66">
        <f>IFERROR(VLOOKUP(I76,'Table 2'!$G$10:$J$154,2,FALSE),0)</f>
        <v>860</v>
      </c>
      <c r="K76" s="66">
        <f>IFERROR(VLOOKUP(I76,'Table 2'!$G$10:$J$154,3,FALSE),0)</f>
        <v>51</v>
      </c>
      <c r="L76" s="66">
        <f>IFERROR(VLOOKUP(I76,'Table 2'!$G$10:$J$154,4,FALSE),0)</f>
        <v>5010</v>
      </c>
    </row>
    <row r="77" spans="3:12" x14ac:dyDescent="0.3">
      <c r="D77" s="27" t="s">
        <v>44</v>
      </c>
      <c r="E77" s="66">
        <f>IFERROR(VLOOKUP(D77,'Table 2'!$B$10:$E$121,2,FALSE),0)</f>
        <v>22</v>
      </c>
      <c r="F77" s="66">
        <f>IFERROR(VLOOKUP(D77,'Table 2'!$B$10:$E$121,3,FALSE),0)</f>
        <v>5</v>
      </c>
      <c r="G77" s="66">
        <f>IFERROR(VLOOKUP(D77,'Table 2'!$B$10:$E$121,4,FALSE),0)</f>
        <v>32</v>
      </c>
      <c r="I77" s="67" t="s">
        <v>48</v>
      </c>
      <c r="J77" s="66">
        <f>IFERROR(VLOOKUP(I77,'Table 2'!$G$10:$J$154,2,FALSE),0)</f>
        <v>6</v>
      </c>
      <c r="K77" s="66">
        <f>IFERROR(VLOOKUP(I77,'Table 2'!$G$10:$J$154,3,FALSE),0)</f>
        <v>2</v>
      </c>
      <c r="L77" s="66">
        <f>IFERROR(VLOOKUP(I77,'Table 2'!$G$10:$J$154,4,FALSE),0)</f>
        <v>18</v>
      </c>
    </row>
    <row r="78" spans="3:12" x14ac:dyDescent="0.3">
      <c r="D78" s="27" t="s">
        <v>48</v>
      </c>
      <c r="E78" s="66">
        <f>IFERROR(VLOOKUP(D78,'Table 2'!$B$10:$E$121,2,FALSE),0)</f>
        <v>7</v>
      </c>
      <c r="F78" s="66">
        <f>IFERROR(VLOOKUP(D78,'Table 2'!$B$10:$E$121,3,FALSE),0)</f>
        <v>42</v>
      </c>
      <c r="G78" s="66">
        <f>IFERROR(VLOOKUP(D78,'Table 2'!$B$10:$E$121,4,FALSE),0)</f>
        <v>91</v>
      </c>
      <c r="I78" s="62" t="s">
        <v>51</v>
      </c>
      <c r="J78" s="66">
        <f>IFERROR(VLOOKUP(I78,'Table 2'!$G$10:$J$154,2,FALSE),0)</f>
        <v>2</v>
      </c>
      <c r="K78" s="66">
        <f>IFERROR(VLOOKUP(I78,'Table 2'!$G$10:$J$154,3,FALSE),0)</f>
        <v>420</v>
      </c>
      <c r="L78" s="66">
        <f>IFERROR(VLOOKUP(I78,'Table 2'!$G$10:$J$154,4,FALSE),0)</f>
        <v>2</v>
      </c>
    </row>
    <row r="79" spans="3:12" x14ac:dyDescent="0.3">
      <c r="D79" s="27" t="s">
        <v>51</v>
      </c>
      <c r="E79" s="66">
        <f>IFERROR(VLOOKUP(D79,'Table 2'!$B$10:$E$121,2,FALSE),0)</f>
        <v>3</v>
      </c>
      <c r="F79" s="66">
        <f>IFERROR(VLOOKUP(D79,'Table 2'!$B$10:$E$121,3,FALSE),0)</f>
        <v>7</v>
      </c>
      <c r="G79" s="66">
        <f>IFERROR(VLOOKUP(D79,'Table 2'!$B$10:$E$121,4,FALSE),0)</f>
        <v>17</v>
      </c>
      <c r="I79" s="67" t="s">
        <v>52</v>
      </c>
      <c r="J79" s="66">
        <f>IFERROR(VLOOKUP(I79,'Table 2'!$G$10:$J$154,2,FALSE),0)</f>
        <v>612</v>
      </c>
      <c r="K79" s="66">
        <f>IFERROR(VLOOKUP(I79,'Table 2'!$G$10:$J$154,3,FALSE),0)</f>
        <v>7</v>
      </c>
      <c r="L79" s="66">
        <f>IFERROR(VLOOKUP(I79,'Table 2'!$G$10:$J$154,4,FALSE),0)</f>
        <v>1452</v>
      </c>
    </row>
    <row r="80" spans="3:12" x14ac:dyDescent="0.3">
      <c r="D80" s="27" t="s">
        <v>52</v>
      </c>
      <c r="E80" s="66">
        <f>IFERROR(VLOOKUP(D80,'Table 2'!$B$10:$E$121,2,FALSE),0)</f>
        <v>559</v>
      </c>
      <c r="F80" s="66">
        <f>IFERROR(VLOOKUP(D80,'Table 2'!$B$10:$E$121,3,FALSE),0)</f>
        <v>74</v>
      </c>
      <c r="G80" s="66">
        <f>IFERROR(VLOOKUP(D80,'Table 2'!$B$10:$E$121,4,FALSE),0)</f>
        <v>707</v>
      </c>
      <c r="I80" s="67" t="s">
        <v>72</v>
      </c>
      <c r="J80" s="66">
        <f>IFERROR(VLOOKUP(I80,'Table 2'!$G$10:$J$154,2,FALSE),0)</f>
        <v>18</v>
      </c>
      <c r="K80" s="66">
        <f>IFERROR(VLOOKUP(I80,'Table 2'!$G$10:$J$154,3,FALSE),0)</f>
        <v>31</v>
      </c>
      <c r="L80" s="66">
        <f>IFERROR(VLOOKUP(I80,'Table 2'!$G$10:$J$154,4,FALSE),0)</f>
        <v>80</v>
      </c>
    </row>
    <row r="81" spans="3:12" x14ac:dyDescent="0.3">
      <c r="D81" s="27" t="s">
        <v>72</v>
      </c>
      <c r="E81" s="66">
        <f>IFERROR(VLOOKUP(D81,'Table 2'!$B$10:$E$121,2,FALSE),0)</f>
        <v>214</v>
      </c>
      <c r="F81" s="66">
        <f>IFERROR(VLOOKUP(D81,'Table 2'!$B$10:$E$121,3,FALSE),0)</f>
        <v>1699</v>
      </c>
      <c r="G81" s="66">
        <f>IFERROR(VLOOKUP(D81,'Table 2'!$B$10:$E$121,4,FALSE),0)</f>
        <v>3612</v>
      </c>
      <c r="I81" s="27" t="s">
        <v>182</v>
      </c>
      <c r="J81" s="66">
        <f>IFERROR(VLOOKUP(I81,'Table 2'!$G$10:$J$154,2,FALSE),0)</f>
        <v>1</v>
      </c>
      <c r="K81" s="66">
        <f>IFERROR(VLOOKUP(I81,'Table 2'!$G$10:$J$154,3,FALSE),0)</f>
        <v>2</v>
      </c>
      <c r="L81" s="66">
        <f>IFERROR(VLOOKUP(I81,'Table 2'!$G$10:$J$154,4,FALSE),0)</f>
        <v>15</v>
      </c>
    </row>
    <row r="82" spans="3:12" x14ac:dyDescent="0.3">
      <c r="D82" s="27" t="s">
        <v>75</v>
      </c>
      <c r="E82" s="66">
        <f>IFERROR(VLOOKUP(D82,'Table 2'!$B$10:$E$121,2,FALSE),0)</f>
        <v>4403</v>
      </c>
      <c r="F82" s="66">
        <f>IFERROR(VLOOKUP(D82,'Table 2'!$B$10:$E$121,3,FALSE),0)</f>
        <v>4867</v>
      </c>
      <c r="G82" s="66">
        <f>IFERROR(VLOOKUP(D82,'Table 2'!$B$10:$E$121,4,FALSE),0)</f>
        <v>14138.25</v>
      </c>
      <c r="I82" s="67" t="s">
        <v>75</v>
      </c>
      <c r="J82" s="66">
        <f>IFERROR(VLOOKUP(I82,'Table 2'!$G$10:$J$154,2,FALSE),0)</f>
        <v>1457</v>
      </c>
      <c r="K82" s="66">
        <f>IFERROR(VLOOKUP(I82,'Table 2'!$G$10:$J$154,3,FALSE),0)</f>
        <v>114</v>
      </c>
      <c r="L82" s="66">
        <f>IFERROR(VLOOKUP(I82,'Table 2'!$G$10:$J$154,4,FALSE),0)</f>
        <v>1685.25</v>
      </c>
    </row>
    <row r="83" spans="3:12" x14ac:dyDescent="0.3">
      <c r="D83" s="27" t="s">
        <v>79</v>
      </c>
      <c r="E83" s="66">
        <f>IFERROR(VLOOKUP(D83,'Table 2'!$B$10:$E$121,2,FALSE),0)</f>
        <v>0</v>
      </c>
      <c r="F83" s="66">
        <f>IFERROR(VLOOKUP(D83,'Table 2'!$B$10:$E$121,3,FALSE),0)</f>
        <v>2</v>
      </c>
      <c r="G83" s="66">
        <f>IFERROR(VLOOKUP(D83,'Table 2'!$B$10:$E$121,4,FALSE),0)</f>
        <v>4</v>
      </c>
      <c r="I83" s="67" t="s">
        <v>79</v>
      </c>
      <c r="J83" s="66">
        <f>IFERROR(VLOOKUP(I83,'Table 2'!$G$10:$J$154,2,FALSE),0)</f>
        <v>25</v>
      </c>
      <c r="K83" s="66">
        <f>IFERROR(VLOOKUP(I83,'Table 2'!$G$10:$J$154,3,FALSE),0)</f>
        <v>94</v>
      </c>
      <c r="L83" s="66">
        <f>IFERROR(VLOOKUP(I83,'Table 2'!$G$10:$J$154,4,FALSE),0)</f>
        <v>213</v>
      </c>
    </row>
    <row r="84" spans="3:12" x14ac:dyDescent="0.3">
      <c r="D84" s="27" t="s">
        <v>83</v>
      </c>
      <c r="E84" s="66">
        <f>IFERROR(VLOOKUP(D84,'Table 2'!$B$10:$E$121,2,FALSE),0)</f>
        <v>129</v>
      </c>
      <c r="F84" s="66">
        <f>IFERROR(VLOOKUP(D84,'Table 2'!$B$10:$E$121,3,FALSE),0)</f>
        <v>261</v>
      </c>
      <c r="G84" s="66">
        <f>IFERROR(VLOOKUP(D84,'Table 2'!$B$10:$E$121,4,FALSE),0)</f>
        <v>651</v>
      </c>
      <c r="I84" s="67" t="s">
        <v>83</v>
      </c>
      <c r="J84" s="66">
        <f>IFERROR(VLOOKUP(I84,'Table 2'!$G$10:$J$154,2,FALSE),0)</f>
        <v>80</v>
      </c>
      <c r="K84" s="66">
        <f>IFERROR(VLOOKUP(I84,'Table 2'!$G$10:$J$154,3,FALSE),0)</f>
        <v>623</v>
      </c>
      <c r="L84" s="66">
        <f>IFERROR(VLOOKUP(I84,'Table 2'!$G$10:$J$154,4,FALSE),0)</f>
        <v>1326</v>
      </c>
    </row>
    <row r="85" spans="3:12" ht="15" thickBot="1" x14ac:dyDescent="0.35">
      <c r="D85" s="27" t="s">
        <v>84</v>
      </c>
      <c r="E85" s="66">
        <f>IFERROR(VLOOKUP(D85,'Table 2'!$B$10:$E$121,2,FALSE),0)</f>
        <v>5479</v>
      </c>
      <c r="F85" s="66">
        <f>IFERROR(VLOOKUP(D85,'Table 2'!$B$10:$E$121,3,FALSE),0)</f>
        <v>13248</v>
      </c>
      <c r="G85" s="66">
        <f>IFERROR(VLOOKUP(D85,'Table 2'!$B$10:$E$121,4,FALSE),0)</f>
        <v>31977.5</v>
      </c>
      <c r="I85" s="81" t="s">
        <v>84</v>
      </c>
      <c r="J85" s="66">
        <f>IFERROR(VLOOKUP(I85,'Table 2'!$G$10:$J$154,2,FALSE),0)</f>
        <v>826</v>
      </c>
      <c r="K85" s="66">
        <f>IFERROR(VLOOKUP(I85,'Table 2'!$G$10:$J$154,3,FALSE),0)</f>
        <v>1263</v>
      </c>
      <c r="L85" s="66">
        <f>IFERROR(VLOOKUP(I85,'Table 2'!$G$10:$J$154,4,FALSE),0)</f>
        <v>3352</v>
      </c>
    </row>
    <row r="86" spans="3:12" ht="15" thickBot="1" x14ac:dyDescent="0.35">
      <c r="D86" s="8" t="s">
        <v>144</v>
      </c>
      <c r="E86" s="20">
        <f>SUM(E72:E85)</f>
        <v>14950</v>
      </c>
      <c r="F86" s="20">
        <f>SUM(F72:F85)</f>
        <v>26625</v>
      </c>
      <c r="G86" s="20">
        <f>SUM(G72:G85)</f>
        <v>68204.5</v>
      </c>
      <c r="I86" s="8" t="s">
        <v>144</v>
      </c>
      <c r="J86" s="16">
        <f>SUM(J72:J85)</f>
        <v>4549</v>
      </c>
      <c r="K86" s="16">
        <f>SUM(K72:K85)</f>
        <v>2763</v>
      </c>
      <c r="L86" s="83">
        <f>SUM(L72:L85)</f>
        <v>14740.5</v>
      </c>
    </row>
    <row r="93" spans="3:12" ht="15" thickBot="1" x14ac:dyDescent="0.35"/>
    <row r="94" spans="3:12" ht="16.2" thickBot="1" x14ac:dyDescent="0.35">
      <c r="C94" s="43" t="s">
        <v>142</v>
      </c>
      <c r="D94" s="107" t="s">
        <v>148</v>
      </c>
      <c r="E94" s="108"/>
    </row>
    <row r="95" spans="3:12" ht="15" thickBot="1" x14ac:dyDescent="0.35"/>
    <row r="96" spans="3:12" ht="16.2" thickBot="1" x14ac:dyDescent="0.35">
      <c r="D96" s="109" t="s">
        <v>97</v>
      </c>
      <c r="E96" s="110"/>
      <c r="F96" s="110"/>
      <c r="G96" s="111"/>
      <c r="I96" s="112" t="s">
        <v>112</v>
      </c>
      <c r="J96" s="113"/>
      <c r="K96" s="113"/>
      <c r="L96" s="114"/>
    </row>
    <row r="97" spans="3:12" ht="15" thickBot="1" x14ac:dyDescent="0.35"/>
    <row r="98" spans="3:12" ht="15" thickBot="1" x14ac:dyDescent="0.35">
      <c r="D98" s="5" t="s">
        <v>93</v>
      </c>
      <c r="E98" s="6" t="s">
        <v>94</v>
      </c>
      <c r="F98" s="6" t="s">
        <v>95</v>
      </c>
      <c r="G98" s="7" t="s">
        <v>96</v>
      </c>
      <c r="I98" s="8" t="s">
        <v>93</v>
      </c>
      <c r="J98" s="5" t="s">
        <v>94</v>
      </c>
      <c r="K98" s="6" t="s">
        <v>95</v>
      </c>
      <c r="L98" s="7" t="s">
        <v>96</v>
      </c>
    </row>
    <row r="99" spans="3:12" x14ac:dyDescent="0.3">
      <c r="D99" s="28" t="s">
        <v>17</v>
      </c>
      <c r="E99" s="66">
        <f>IFERROR(VLOOKUP(D99,'Table 2'!$B$10:$E$121,2,FALSE),0)</f>
        <v>714</v>
      </c>
      <c r="F99" s="66">
        <f>IFERROR(VLOOKUP(D99,'Table 2'!$B$10:$E$121,3,FALSE),0)</f>
        <v>1</v>
      </c>
      <c r="G99" s="66">
        <f>IFERROR(VLOOKUP(D99,'Table 2'!$B$10:$E$121,4,FALSE),0)</f>
        <v>716</v>
      </c>
      <c r="I99" s="27" t="s">
        <v>17</v>
      </c>
      <c r="J99" s="66">
        <f>IFERROR(VLOOKUP(I99,'Table 2'!$G$10:$J$154,2,FALSE),0)</f>
        <v>417</v>
      </c>
      <c r="K99" s="66">
        <f>IFERROR(VLOOKUP(I99,'Table 2'!$G$10:$J$154,3,FALSE),0)</f>
        <v>4</v>
      </c>
      <c r="L99" s="66">
        <f>IFERROR(VLOOKUP(I99,'Table 2'!$G$10:$J$154,4,FALSE),0)</f>
        <v>681</v>
      </c>
    </row>
    <row r="100" spans="3:12" x14ac:dyDescent="0.3">
      <c r="D100" s="27" t="s">
        <v>180</v>
      </c>
      <c r="E100" s="66">
        <f>IFERROR(VLOOKUP(D100,'Table 2'!$B$10:$E$121,2,FALSE),0)</f>
        <v>0</v>
      </c>
      <c r="F100" s="66">
        <f>IFERROR(VLOOKUP(D100,'Table 2'!$B$10:$E$121,3,FALSE),0)</f>
        <v>0</v>
      </c>
      <c r="G100" s="66">
        <f>IFERROR(VLOOKUP(D100,'Table 2'!$B$10:$E$121,4,FALSE),0)</f>
        <v>0</v>
      </c>
      <c r="I100" s="27" t="s">
        <v>180</v>
      </c>
      <c r="J100" s="66">
        <f>IFERROR(VLOOKUP(I100,'Table 2'!$G$10:$J$154,2,FALSE),0)</f>
        <v>0</v>
      </c>
      <c r="K100" s="66">
        <f>IFERROR(VLOOKUP(I100,'Table 2'!$G$10:$J$154,3,FALSE),0)</f>
        <v>0</v>
      </c>
      <c r="L100" s="66">
        <f>IFERROR(VLOOKUP(I100,'Table 2'!$G$10:$J$154,4,FALSE),0)</f>
        <v>0</v>
      </c>
    </row>
    <row r="101" spans="3:12" x14ac:dyDescent="0.3">
      <c r="D101" s="27" t="s">
        <v>19</v>
      </c>
      <c r="E101" s="66">
        <f>IFERROR(VLOOKUP(D101,'Table 2'!$B$10:$E$121,2,FALSE),0)</f>
        <v>11066</v>
      </c>
      <c r="F101" s="66">
        <f>IFERROR(VLOOKUP(D101,'Table 2'!$B$10:$E$121,3,FALSE),0)</f>
        <v>6861</v>
      </c>
      <c r="G101" s="66">
        <f>IFERROR(VLOOKUP(D101,'Table 2'!$B$10:$E$121,4,FALSE),0)</f>
        <v>24790</v>
      </c>
      <c r="I101" s="27" t="s">
        <v>19</v>
      </c>
      <c r="J101" s="66">
        <f>IFERROR(VLOOKUP(I101,'Table 2'!$G$10:$J$154,2,FALSE),0)</f>
        <v>1045</v>
      </c>
      <c r="K101" s="66">
        <f>IFERROR(VLOOKUP(I101,'Table 2'!$G$10:$J$154,3,FALSE),0)</f>
        <v>1</v>
      </c>
      <c r="L101" s="66">
        <f>IFERROR(VLOOKUP(I101,'Table 2'!$G$10:$J$154,4,FALSE),0)</f>
        <v>2141</v>
      </c>
    </row>
    <row r="102" spans="3:12" x14ac:dyDescent="0.3">
      <c r="D102" s="28" t="s">
        <v>37</v>
      </c>
      <c r="E102" s="66">
        <f>IFERROR(VLOOKUP(D102,'Table 2'!$B$10:$E$121,2,FALSE),0)</f>
        <v>4</v>
      </c>
      <c r="F102" s="66">
        <f>IFERROR(VLOOKUP(D102,'Table 2'!$B$10:$E$121,3,FALSE),0)</f>
        <v>17</v>
      </c>
      <c r="G102" s="66">
        <f>IFERROR(VLOOKUP(D102,'Table 2'!$B$10:$E$121,4,FALSE),0)</f>
        <v>38</v>
      </c>
      <c r="I102" s="27" t="s">
        <v>37</v>
      </c>
      <c r="J102" s="66">
        <f>IFERROR(VLOOKUP(I102,'Table 2'!$G$10:$J$154,2,FALSE),0)</f>
        <v>0</v>
      </c>
      <c r="K102" s="66">
        <f>IFERROR(VLOOKUP(I102,'Table 2'!$G$10:$J$154,3,FALSE),0)</f>
        <v>0</v>
      </c>
      <c r="L102" s="66">
        <f>IFERROR(VLOOKUP(I102,'Table 2'!$G$10:$J$154,4,FALSE),0)</f>
        <v>0</v>
      </c>
    </row>
    <row r="103" spans="3:12" x14ac:dyDescent="0.3">
      <c r="D103" s="28" t="s">
        <v>39</v>
      </c>
      <c r="E103" s="66">
        <f>IFERROR(VLOOKUP(D103,'Table 2'!$B$10:$E$121,2,FALSE),0)</f>
        <v>156</v>
      </c>
      <c r="F103" s="66">
        <f>IFERROR(VLOOKUP(D103,'Table 2'!$B$10:$E$121,3,FALSE),0)</f>
        <v>1406</v>
      </c>
      <c r="G103" s="66">
        <f>IFERROR(VLOOKUP(D103,'Table 2'!$B$10:$E$121,4,FALSE),0)</f>
        <v>2968</v>
      </c>
      <c r="I103" s="27" t="s">
        <v>39</v>
      </c>
      <c r="J103" s="66">
        <f>IFERROR(VLOOKUP(I103,'Table 2'!$G$10:$J$154,2,FALSE),0)</f>
        <v>1014</v>
      </c>
      <c r="K103" s="66">
        <f>IFERROR(VLOOKUP(I103,'Table 2'!$G$10:$J$154,3,FALSE),0)</f>
        <v>133</v>
      </c>
      <c r="L103" s="66">
        <f>IFERROR(VLOOKUP(I103,'Table 2'!$G$10:$J$154,4,FALSE),0)</f>
        <v>3920</v>
      </c>
    </row>
    <row r="104" spans="3:12" x14ac:dyDescent="0.3">
      <c r="D104" s="28" t="s">
        <v>77</v>
      </c>
      <c r="E104" s="66">
        <f>IFERROR(VLOOKUP(D104,'Table 2'!$B$10:$E$121,2,FALSE),0)</f>
        <v>624</v>
      </c>
      <c r="F104" s="66">
        <f>IFERROR(VLOOKUP(D104,'Table 2'!$B$10:$E$121,3,FALSE),0)</f>
        <v>160</v>
      </c>
      <c r="G104" s="66">
        <f>IFERROR(VLOOKUP(D104,'Table 2'!$B$10:$E$121,4,FALSE),0)</f>
        <v>944</v>
      </c>
      <c r="I104" s="38" t="s">
        <v>77</v>
      </c>
      <c r="J104" s="66">
        <f>IFERROR(VLOOKUP(I104,'Table 2'!$G$10:$J$154,2,FALSE),0)</f>
        <v>171</v>
      </c>
      <c r="K104" s="66">
        <f>IFERROR(VLOOKUP(I104,'Table 2'!$G$10:$J$154,3,FALSE),0)</f>
        <v>298</v>
      </c>
      <c r="L104" s="66">
        <f>IFERROR(VLOOKUP(I104,'Table 2'!$G$10:$J$154,4,FALSE),0)</f>
        <v>767</v>
      </c>
    </row>
    <row r="105" spans="3:12" ht="15" thickBot="1" x14ac:dyDescent="0.35">
      <c r="D105" s="28" t="s">
        <v>91</v>
      </c>
      <c r="E105" s="66">
        <f>IFERROR(VLOOKUP(D105,'Table 2'!$B$10:$E$121,2,FALSE),0)</f>
        <v>10</v>
      </c>
      <c r="F105" s="66">
        <f>IFERROR(VLOOKUP(D105,'Table 2'!$B$10:$E$121,3,FALSE),0)</f>
        <v>6</v>
      </c>
      <c r="G105" s="66">
        <f>IFERROR(VLOOKUP(D105,'Table 2'!$B$10:$E$121,4,FALSE),0)</f>
        <v>22</v>
      </c>
      <c r="I105" s="27" t="s">
        <v>91</v>
      </c>
      <c r="J105" s="66">
        <f>IFERROR(VLOOKUP(I105,'Table 2'!$G$10:$J$154,2,FALSE),0)</f>
        <v>1341</v>
      </c>
      <c r="K105" s="66">
        <f>IFERROR(VLOOKUP(I105,'Table 2'!$G$10:$J$154,3,FALSE),0)</f>
        <v>1411</v>
      </c>
      <c r="L105" s="66">
        <f>IFERROR(VLOOKUP(I105,'Table 2'!$G$10:$J$154,4,FALSE),0)</f>
        <v>4163</v>
      </c>
    </row>
    <row r="106" spans="3:12" ht="15" thickBot="1" x14ac:dyDescent="0.35">
      <c r="D106" s="8" t="s">
        <v>144</v>
      </c>
      <c r="E106" s="16">
        <f>SUM(E99:E105)</f>
        <v>12574</v>
      </c>
      <c r="F106" s="16">
        <f>SUM(F99:F105)</f>
        <v>8451</v>
      </c>
      <c r="G106" s="16">
        <f>SUM(G99:G105)</f>
        <v>29478</v>
      </c>
      <c r="I106" s="8" t="s">
        <v>144</v>
      </c>
      <c r="J106" s="16">
        <f>SUM(J99:J105)</f>
        <v>3988</v>
      </c>
      <c r="K106" s="16">
        <f>SUM(K99:K105)</f>
        <v>1847</v>
      </c>
      <c r="L106" s="16">
        <f>SUM(L99:L105)</f>
        <v>11672</v>
      </c>
    </row>
    <row r="108" spans="3:12" x14ac:dyDescent="0.3">
      <c r="D108" s="2"/>
      <c r="E108" s="3"/>
      <c r="F108" s="3"/>
      <c r="G108" s="3"/>
    </row>
    <row r="109" spans="3:12" ht="15" thickBot="1" x14ac:dyDescent="0.35">
      <c r="D109" s="2"/>
      <c r="E109" s="3"/>
      <c r="F109" s="3"/>
      <c r="G109" s="3"/>
    </row>
    <row r="110" spans="3:12" ht="16.2" thickBot="1" x14ac:dyDescent="0.35">
      <c r="C110" s="43" t="s">
        <v>142</v>
      </c>
      <c r="D110" s="107" t="s">
        <v>149</v>
      </c>
      <c r="E110" s="108"/>
    </row>
    <row r="111" spans="3:12" ht="15" thickBot="1" x14ac:dyDescent="0.35"/>
    <row r="112" spans="3:12" ht="16.2" thickBot="1" x14ac:dyDescent="0.35">
      <c r="D112" s="109" t="s">
        <v>97</v>
      </c>
      <c r="E112" s="110"/>
      <c r="F112" s="110"/>
      <c r="G112" s="111"/>
      <c r="I112" s="112" t="s">
        <v>112</v>
      </c>
      <c r="J112" s="113"/>
      <c r="K112" s="113"/>
      <c r="L112" s="114"/>
    </row>
    <row r="113" spans="3:20" ht="15" thickBot="1" x14ac:dyDescent="0.35"/>
    <row r="114" spans="3:20" ht="15" thickBot="1" x14ac:dyDescent="0.35">
      <c r="D114" s="5" t="s">
        <v>93</v>
      </c>
      <c r="E114" s="6" t="s">
        <v>94</v>
      </c>
      <c r="F114" s="6" t="s">
        <v>95</v>
      </c>
      <c r="G114" s="7" t="s">
        <v>96</v>
      </c>
      <c r="I114" s="8" t="s">
        <v>93</v>
      </c>
      <c r="J114" s="5" t="s">
        <v>94</v>
      </c>
      <c r="K114" s="6" t="s">
        <v>95</v>
      </c>
      <c r="L114" s="7" t="s">
        <v>96</v>
      </c>
    </row>
    <row r="115" spans="3:20" x14ac:dyDescent="0.3">
      <c r="D115" s="27" t="s">
        <v>85</v>
      </c>
      <c r="E115" s="66">
        <f>IFERROR(VLOOKUP(D115,'Table 2'!$B$10:$E$121,2,FALSE),0)</f>
        <v>1902</v>
      </c>
      <c r="F115" s="66">
        <f>IFERROR(VLOOKUP(D115,'Table 2'!$B$10:$E$121,3,FALSE),0)</f>
        <v>2669</v>
      </c>
      <c r="G115" s="66">
        <f>IFERROR(VLOOKUP(D115,'Table 2'!$B$10:$E$121,4,FALSE),0)</f>
        <v>7240</v>
      </c>
      <c r="I115" s="29" t="s">
        <v>85</v>
      </c>
      <c r="J115" s="66">
        <f>IFERROR(VLOOKUP(I115,'Table 2'!$G$10:$J$154,2,FALSE),0)</f>
        <v>2221</v>
      </c>
      <c r="K115" s="66">
        <f>IFERROR(VLOOKUP(I115,'Table 2'!$G$10:$J$154,3,FALSE),0)</f>
        <v>4662</v>
      </c>
      <c r="L115" s="66">
        <f>IFERROR(VLOOKUP(I115,'Table 2'!$G$10:$J$154,4,FALSE),0)</f>
        <v>11545</v>
      </c>
    </row>
    <row r="116" spans="3:20" x14ac:dyDescent="0.3">
      <c r="D116" s="27" t="s">
        <v>3</v>
      </c>
      <c r="E116" s="66">
        <f>IFERROR(VLOOKUP(D116,'Table 2'!$B$10:$E$121,2,FALSE),0)</f>
        <v>7</v>
      </c>
      <c r="F116" s="66">
        <f>IFERROR(VLOOKUP(D116,'Table 2'!$B$10:$E$121,3,FALSE),0)</f>
        <v>15</v>
      </c>
      <c r="G116" s="66">
        <f>IFERROR(VLOOKUP(D116,'Table 2'!$B$10:$E$121,4,FALSE),0)</f>
        <v>37</v>
      </c>
      <c r="I116" s="28" t="s">
        <v>3</v>
      </c>
      <c r="J116" s="66">
        <f>IFERROR(VLOOKUP(I116,'Table 2'!$G$10:$J$154,2,FALSE),0)</f>
        <v>189</v>
      </c>
      <c r="K116" s="66">
        <f>IFERROR(VLOOKUP(I116,'Table 2'!$G$10:$J$154,3,FALSE),0)</f>
        <v>497</v>
      </c>
      <c r="L116" s="66">
        <f>IFERROR(VLOOKUP(I116,'Table 2'!$G$10:$J$154,4,FALSE),0)</f>
        <v>255</v>
      </c>
    </row>
    <row r="117" spans="3:20" x14ac:dyDescent="0.3">
      <c r="D117" s="27" t="s">
        <v>32</v>
      </c>
      <c r="E117" s="66">
        <f>IFERROR(VLOOKUP(D117,'Table 2'!$B$10:$E$121,2,FALSE),0)</f>
        <v>119</v>
      </c>
      <c r="F117" s="66">
        <f>IFERROR(VLOOKUP(D117,'Table 2'!$B$10:$E$121,3,FALSE),0)</f>
        <v>83</v>
      </c>
      <c r="G117" s="66">
        <f>IFERROR(VLOOKUP(D117,'Table 2'!$B$10:$E$121,4,FALSE),0)</f>
        <v>285</v>
      </c>
      <c r="I117" s="28" t="s">
        <v>32</v>
      </c>
      <c r="J117" s="66">
        <f>IFERROR(VLOOKUP(I117,'Table 2'!$G$10:$J$154,2,FALSE),0)</f>
        <v>28</v>
      </c>
      <c r="K117" s="66">
        <f>IFERROR(VLOOKUP(I117,'Table 2'!$G$10:$J$154,3,FALSE),0)</f>
        <v>449</v>
      </c>
      <c r="L117" s="66">
        <f>IFERROR(VLOOKUP(I117,'Table 2'!$G$10:$J$154,4,FALSE),0)</f>
        <v>34</v>
      </c>
    </row>
    <row r="118" spans="3:20" x14ac:dyDescent="0.3">
      <c r="D118" s="27" t="s">
        <v>33</v>
      </c>
      <c r="E118" s="66">
        <f>IFERROR(VLOOKUP(D118,'Table 2'!$B$10:$E$121,2,FALSE),0)</f>
        <v>6</v>
      </c>
      <c r="F118" s="66">
        <f>IFERROR(VLOOKUP(D118,'Table 2'!$B$10:$E$121,3,FALSE),0)</f>
        <v>8</v>
      </c>
      <c r="G118" s="66">
        <f>IFERROR(VLOOKUP(D118,'Table 2'!$B$10:$E$121,4,FALSE),0)</f>
        <v>22</v>
      </c>
      <c r="I118" s="28" t="s">
        <v>33</v>
      </c>
      <c r="J118" s="66">
        <f>IFERROR(VLOOKUP(I118,'Table 2'!$G$10:$J$154,2,FALSE),0)</f>
        <v>120</v>
      </c>
      <c r="K118" s="66">
        <f>IFERROR(VLOOKUP(I118,'Table 2'!$G$10:$J$154,3,FALSE),0)</f>
        <v>29</v>
      </c>
      <c r="L118" s="66">
        <f>IFERROR(VLOOKUP(I118,'Table 2'!$G$10:$J$154,4,FALSE),0)</f>
        <v>1018.75</v>
      </c>
    </row>
    <row r="119" spans="3:20" x14ac:dyDescent="0.3">
      <c r="D119" s="27" t="s">
        <v>40</v>
      </c>
      <c r="E119" s="66">
        <f>IFERROR(VLOOKUP(D119,'Table 2'!$B$10:$E$121,2,FALSE),0)</f>
        <v>11</v>
      </c>
      <c r="F119" s="66">
        <f>IFERROR(VLOOKUP(D119,'Table 2'!$B$10:$E$121,3,FALSE),0)</f>
        <v>62</v>
      </c>
      <c r="G119" s="66">
        <f>IFERROR(VLOOKUP(D119,'Table 2'!$B$10:$E$121,4,FALSE),0)</f>
        <v>135</v>
      </c>
      <c r="I119" s="28" t="s">
        <v>40</v>
      </c>
      <c r="J119" s="66">
        <f>IFERROR(VLOOKUP(I119,'Table 2'!$G$10:$J$154,2,FALSE),0)</f>
        <v>489</v>
      </c>
      <c r="K119" s="66">
        <f>IFERROR(VLOOKUP(I119,'Table 2'!$G$10:$J$154,3,FALSE),0)</f>
        <v>8</v>
      </c>
      <c r="L119" s="66">
        <f>IFERROR(VLOOKUP(I119,'Table 2'!$G$10:$J$154,4,FALSE),0)</f>
        <v>755</v>
      </c>
    </row>
    <row r="120" spans="3:20" x14ac:dyDescent="0.3">
      <c r="D120" s="27" t="s">
        <v>59</v>
      </c>
      <c r="E120" s="66">
        <f>IFERROR(VLOOKUP(D120,'Table 2'!$B$10:$E$121,2,FALSE),0)</f>
        <v>1248</v>
      </c>
      <c r="F120" s="66">
        <f>IFERROR(VLOOKUP(D120,'Table 2'!$B$10:$E$121,3,FALSE),0)</f>
        <v>144</v>
      </c>
      <c r="G120" s="66">
        <f>IFERROR(VLOOKUP(D120,'Table 2'!$B$10:$E$121,4,FALSE),0)</f>
        <v>1536</v>
      </c>
      <c r="I120" s="28" t="s">
        <v>59</v>
      </c>
      <c r="J120" s="66">
        <f>IFERROR(VLOOKUP(I120,'Table 2'!$G$10:$J$154,2,FALSE),0)</f>
        <v>514</v>
      </c>
      <c r="K120" s="66">
        <f>IFERROR(VLOOKUP(I120,'Table 2'!$G$10:$J$154,3,FALSE),0)</f>
        <v>158</v>
      </c>
      <c r="L120" s="66">
        <f>IFERROR(VLOOKUP(I120,'Table 2'!$G$10:$J$154,4,FALSE),0)</f>
        <v>666</v>
      </c>
    </row>
    <row r="121" spans="3:20" ht="15" thickBot="1" x14ac:dyDescent="0.35">
      <c r="D121" s="27" t="s">
        <v>68</v>
      </c>
      <c r="E121" s="66">
        <f>IFERROR(VLOOKUP(D121,'Table 2'!$B$10:$E$121,2,FALSE),0)</f>
        <v>141</v>
      </c>
      <c r="F121" s="66">
        <f>IFERROR(VLOOKUP(D121,'Table 2'!$B$10:$E$121,3,FALSE),0)</f>
        <v>388</v>
      </c>
      <c r="G121" s="66">
        <f>IFERROR(VLOOKUP(D121,'Table 2'!$B$10:$E$121,4,FALSE),0)</f>
        <v>917</v>
      </c>
      <c r="I121" s="28" t="s">
        <v>68</v>
      </c>
      <c r="J121" s="66">
        <f>IFERROR(VLOOKUP(I121,'Table 2'!$G$10:$J$154,2,FALSE),0)</f>
        <v>1466</v>
      </c>
      <c r="K121" s="66">
        <f>IFERROR(VLOOKUP(I121,'Table 2'!$G$10:$J$154,3,FALSE),0)</f>
        <v>0</v>
      </c>
      <c r="L121" s="66">
        <f>IFERROR(VLOOKUP(I121,'Table 2'!$G$10:$J$154,4,FALSE),0)</f>
        <v>4178</v>
      </c>
    </row>
    <row r="122" spans="3:20" ht="15" thickBot="1" x14ac:dyDescent="0.35">
      <c r="D122" s="8" t="s">
        <v>144</v>
      </c>
      <c r="E122" s="16">
        <f>SUM(E115:E121)</f>
        <v>3434</v>
      </c>
      <c r="F122" s="16">
        <f>SUM(F115:F121)</f>
        <v>3369</v>
      </c>
      <c r="G122" s="16">
        <f>SUM(G115:G121)</f>
        <v>10172</v>
      </c>
      <c r="I122" s="8" t="s">
        <v>144</v>
      </c>
      <c r="J122" s="16">
        <f>SUM(J115:J121)</f>
        <v>5027</v>
      </c>
      <c r="K122" s="16">
        <f>SUM(K115:K121)</f>
        <v>5803</v>
      </c>
      <c r="L122" s="16">
        <f>SUM(L115:L121)</f>
        <v>18451.75</v>
      </c>
    </row>
    <row r="124" spans="3:20" ht="15" thickBot="1" x14ac:dyDescent="0.35"/>
    <row r="125" spans="3:20" ht="16.2" thickBot="1" x14ac:dyDescent="0.35">
      <c r="C125" s="43" t="s">
        <v>142</v>
      </c>
      <c r="D125" s="107" t="s">
        <v>150</v>
      </c>
      <c r="E125" s="108"/>
    </row>
    <row r="126" spans="3:20" ht="15" thickBot="1" x14ac:dyDescent="0.35"/>
    <row r="127" spans="3:20" ht="16.2" thickBot="1" x14ac:dyDescent="0.35">
      <c r="D127" s="109" t="s">
        <v>97</v>
      </c>
      <c r="E127" s="110"/>
      <c r="F127" s="110"/>
      <c r="G127" s="111"/>
      <c r="I127" s="112" t="s">
        <v>112</v>
      </c>
      <c r="J127" s="113"/>
      <c r="K127" s="113"/>
      <c r="L127" s="114"/>
      <c r="T127" s="4"/>
    </row>
    <row r="128" spans="3:20" ht="15" thickBot="1" x14ac:dyDescent="0.35"/>
    <row r="129" spans="3:20" ht="15" thickBot="1" x14ac:dyDescent="0.35">
      <c r="D129" s="5" t="s">
        <v>93</v>
      </c>
      <c r="E129" s="6" t="s">
        <v>94</v>
      </c>
      <c r="F129" s="6" t="s">
        <v>95</v>
      </c>
      <c r="G129" s="7" t="s">
        <v>96</v>
      </c>
      <c r="I129" s="8" t="s">
        <v>93</v>
      </c>
      <c r="J129" s="5" t="s">
        <v>94</v>
      </c>
      <c r="K129" s="6" t="s">
        <v>95</v>
      </c>
      <c r="L129" s="7" t="s">
        <v>96</v>
      </c>
    </row>
    <row r="130" spans="3:20" x14ac:dyDescent="0.3">
      <c r="D130" s="27" t="s">
        <v>2</v>
      </c>
      <c r="E130" s="66">
        <f>IFERROR(VLOOKUP(D130,'Table 2'!$B$10:$E$121,2,FALSE),0)</f>
        <v>1379</v>
      </c>
      <c r="F130" s="66">
        <f>IFERROR(VLOOKUP(D130,'Table 2'!$B$10:$E$121,3,FALSE),0)</f>
        <v>405</v>
      </c>
      <c r="G130" s="66">
        <f>IFERROR(VLOOKUP(D130,'Table 2'!$B$10:$E$121,4,FALSE),0)</f>
        <v>2189</v>
      </c>
      <c r="I130" s="27" t="s">
        <v>2</v>
      </c>
      <c r="J130" s="66">
        <f>IFERROR(VLOOKUP(I130,'Table 2'!$G$10:$J$154,2,FALSE),0)</f>
        <v>276</v>
      </c>
      <c r="K130" s="66">
        <f>IFERROR(VLOOKUP(I130,'Table 2'!$G$10:$J$154,3,FALSE),0)</f>
        <v>1</v>
      </c>
      <c r="L130" s="66">
        <f>IFERROR(VLOOKUP(I130,'Table 2'!$G$10:$J$154,4,FALSE),0)</f>
        <v>444.5</v>
      </c>
    </row>
    <row r="131" spans="3:20" x14ac:dyDescent="0.3">
      <c r="D131" s="27" t="s">
        <v>172</v>
      </c>
      <c r="E131" s="66">
        <f>IFERROR(VLOOKUP(D131,'Table 2'!$B$10:$E$121,2,FALSE),0)</f>
        <v>3</v>
      </c>
      <c r="F131" s="66">
        <f>IFERROR(VLOOKUP(D131,'Table 2'!$B$10:$E$121,3,FALSE),0)</f>
        <v>0</v>
      </c>
      <c r="G131" s="66">
        <f>IFERROR(VLOOKUP(D131,'Table 2'!$B$10:$E$121,4,FALSE),0)</f>
        <v>3</v>
      </c>
      <c r="I131" s="27" t="s">
        <v>172</v>
      </c>
      <c r="J131" s="66">
        <f>IFERROR(VLOOKUP(I131,'Table 2'!$G$10:$J$154,2,FALSE),0)</f>
        <v>0</v>
      </c>
      <c r="K131" s="66">
        <f>IFERROR(VLOOKUP(I131,'Table 2'!$G$10:$J$154,3,FALSE),0)</f>
        <v>0</v>
      </c>
      <c r="L131" s="66">
        <f>IFERROR(VLOOKUP(I131,'Table 2'!$G$10:$J$154,4,FALSE),0)</f>
        <v>0</v>
      </c>
    </row>
    <row r="132" spans="3:20" x14ac:dyDescent="0.3">
      <c r="D132" s="27" t="s">
        <v>56</v>
      </c>
      <c r="E132" s="66">
        <f>IFERROR(VLOOKUP(D132,'Table 2'!$B$10:$E$121,2,FALSE),0)</f>
        <v>87</v>
      </c>
      <c r="F132" s="66">
        <f>IFERROR(VLOOKUP(D132,'Table 2'!$B$10:$E$121,3,FALSE),0)</f>
        <v>401</v>
      </c>
      <c r="G132" s="66">
        <f>IFERROR(VLOOKUP(D132,'Table 2'!$B$10:$E$121,4,FALSE),0)</f>
        <v>889</v>
      </c>
      <c r="I132" s="27" t="s">
        <v>56</v>
      </c>
      <c r="J132" s="66">
        <f>IFERROR(VLOOKUP(I132,'Table 2'!$G$10:$J$154,2,FALSE),0)</f>
        <v>16</v>
      </c>
      <c r="K132" s="66">
        <f>IFERROR(VLOOKUP(I132,'Table 2'!$G$10:$J$154,3,FALSE),0)</f>
        <v>0</v>
      </c>
      <c r="L132" s="66">
        <f>IFERROR(VLOOKUP(I132,'Table 2'!$G$10:$J$154,4,FALSE),0)</f>
        <v>24</v>
      </c>
    </row>
    <row r="133" spans="3:20" ht="15" thickBot="1" x14ac:dyDescent="0.35">
      <c r="D133" s="27" t="s">
        <v>139</v>
      </c>
      <c r="E133" s="66">
        <f>IFERROR(VLOOKUP(D133,'Table 2'!$B$10:$E$121,2,FALSE),0)</f>
        <v>1</v>
      </c>
      <c r="F133" s="66">
        <f>IFERROR(VLOOKUP(D133,'Table 2'!$B$10:$E$121,3,FALSE),0)</f>
        <v>0</v>
      </c>
      <c r="G133" s="66">
        <f>IFERROR(VLOOKUP(D133,'Table 2'!$B$10:$E$121,4,FALSE),0)</f>
        <v>1</v>
      </c>
      <c r="I133" s="27" t="s">
        <v>139</v>
      </c>
      <c r="J133" s="66">
        <f>IFERROR(VLOOKUP(I133,'Table 2'!$G$10:$J$154,2,FALSE),0)</f>
        <v>0</v>
      </c>
      <c r="K133" s="66">
        <f>IFERROR(VLOOKUP(I133,'Table 2'!$G$10:$J$154,3,FALSE),0)</f>
        <v>2</v>
      </c>
      <c r="L133" s="66">
        <f>IFERROR(VLOOKUP(I133,'Table 2'!$G$10:$J$154,4,FALSE),0)</f>
        <v>4</v>
      </c>
    </row>
    <row r="134" spans="3:20" ht="15" thickBot="1" x14ac:dyDescent="0.35">
      <c r="D134" s="8" t="s">
        <v>144</v>
      </c>
      <c r="E134" s="16">
        <f>SUM(E130:E133)</f>
        <v>1470</v>
      </c>
      <c r="F134" s="16">
        <f>SUM(F130:F133)</f>
        <v>806</v>
      </c>
      <c r="G134" s="16">
        <f t="shared" ref="G134" si="1">SUM(G130:G133)</f>
        <v>3082</v>
      </c>
      <c r="I134" s="8" t="s">
        <v>144</v>
      </c>
      <c r="J134" s="16">
        <f>SUM(J130:J133)</f>
        <v>292</v>
      </c>
      <c r="K134" s="16">
        <f>SUM(K130:K133)</f>
        <v>3</v>
      </c>
      <c r="L134" s="16">
        <f>SUM(L130:L133)</f>
        <v>472.5</v>
      </c>
    </row>
    <row r="136" spans="3:20" ht="15" thickBot="1" x14ac:dyDescent="0.35"/>
    <row r="137" spans="3:20" ht="16.2" thickBot="1" x14ac:dyDescent="0.35">
      <c r="C137" s="43" t="s">
        <v>142</v>
      </c>
      <c r="D137" s="107" t="s">
        <v>151</v>
      </c>
      <c r="E137" s="108"/>
    </row>
    <row r="138" spans="3:20" ht="15" thickBot="1" x14ac:dyDescent="0.35"/>
    <row r="139" spans="3:20" ht="16.2" thickBot="1" x14ac:dyDescent="0.35">
      <c r="D139" s="109" t="s">
        <v>97</v>
      </c>
      <c r="E139" s="110"/>
      <c r="F139" s="110"/>
      <c r="G139" s="111"/>
      <c r="I139" s="112" t="s">
        <v>112</v>
      </c>
      <c r="J139" s="113"/>
      <c r="K139" s="113"/>
      <c r="L139" s="114"/>
      <c r="T139" s="4"/>
    </row>
    <row r="140" spans="3:20" ht="15" thickBot="1" x14ac:dyDescent="0.35"/>
    <row r="141" spans="3:20" ht="15" thickBot="1" x14ac:dyDescent="0.35">
      <c r="D141" s="5" t="s">
        <v>93</v>
      </c>
      <c r="E141" s="6" t="s">
        <v>94</v>
      </c>
      <c r="F141" s="6" t="s">
        <v>95</v>
      </c>
      <c r="G141" s="7" t="s">
        <v>96</v>
      </c>
      <c r="I141" s="8" t="s">
        <v>93</v>
      </c>
      <c r="J141" s="5" t="s">
        <v>94</v>
      </c>
      <c r="K141" s="6" t="s">
        <v>95</v>
      </c>
      <c r="L141" s="7" t="s">
        <v>96</v>
      </c>
    </row>
    <row r="142" spans="3:20" x14ac:dyDescent="0.3">
      <c r="D142" s="21" t="s">
        <v>98</v>
      </c>
      <c r="E142" s="66">
        <f>IFERROR(VLOOKUP(D142,'Table 2'!$B$10:$E$121,2,FALSE),0)</f>
        <v>1</v>
      </c>
      <c r="F142" s="66">
        <f>IFERROR(VLOOKUP(D142,'Table 2'!$B$10:$E$121,3,FALSE),0)</f>
        <v>9</v>
      </c>
      <c r="G142" s="66">
        <f>IFERROR(VLOOKUP(D142,'Table 2'!$B$10:$E$121,4,FALSE),0)</f>
        <v>19</v>
      </c>
      <c r="I142" s="30" t="s">
        <v>98</v>
      </c>
      <c r="J142" s="66">
        <f>IFERROR(VLOOKUP(I142,'Table 2'!$G$10:$J$154,2,FALSE),0)</f>
        <v>13</v>
      </c>
      <c r="K142" s="66">
        <f>IFERROR(VLOOKUP(I142,'Table 2'!$G$10:$J$154,3,FALSE),0)</f>
        <v>1814</v>
      </c>
      <c r="L142" s="66">
        <f>IFERROR(VLOOKUP(I142,'Table 2'!$G$10:$J$154,4,FALSE),0)</f>
        <v>39</v>
      </c>
    </row>
    <row r="143" spans="3:20" x14ac:dyDescent="0.3">
      <c r="D143" s="27" t="s">
        <v>21</v>
      </c>
      <c r="E143" s="66">
        <f>IFERROR(VLOOKUP(D143,'Table 2'!$B$10:$E$121,2,FALSE),0)</f>
        <v>6</v>
      </c>
      <c r="F143" s="66">
        <f>IFERROR(VLOOKUP(D143,'Table 2'!$B$10:$E$121,3,FALSE),0)</f>
        <v>89</v>
      </c>
      <c r="G143" s="66">
        <f>IFERROR(VLOOKUP(D143,'Table 2'!$B$10:$E$121,4,FALSE),0)</f>
        <v>184</v>
      </c>
      <c r="I143" s="27" t="s">
        <v>21</v>
      </c>
      <c r="J143" s="66">
        <f>IFERROR(VLOOKUP(I143,'Table 2'!$G$10:$J$154,2,FALSE),0)</f>
        <v>5</v>
      </c>
      <c r="K143" s="66">
        <f>IFERROR(VLOOKUP(I143,'Table 2'!$G$10:$J$154,3,FALSE),0)</f>
        <v>21</v>
      </c>
      <c r="L143" s="66">
        <f>IFERROR(VLOOKUP(I143,'Table 2'!$G$10:$J$154,4,FALSE),0)</f>
        <v>7</v>
      </c>
    </row>
    <row r="144" spans="3:20" ht="15" thickBot="1" x14ac:dyDescent="0.35">
      <c r="D144" s="27" t="s">
        <v>27</v>
      </c>
      <c r="E144" s="66">
        <f>IFERROR(VLOOKUP(D144,'Table 2'!$B$10:$E$121,2,FALSE),0)</f>
        <v>623</v>
      </c>
      <c r="F144" s="66">
        <f>IFERROR(VLOOKUP(D144,'Table 2'!$B$10:$E$121,3,FALSE),0)</f>
        <v>864</v>
      </c>
      <c r="G144" s="66">
        <f>IFERROR(VLOOKUP(D144,'Table 2'!$B$10:$E$121,4,FALSE),0)</f>
        <v>2351.5</v>
      </c>
      <c r="I144" s="27" t="s">
        <v>27</v>
      </c>
      <c r="J144" s="66">
        <f>IFERROR(VLOOKUP(I144,'Table 2'!$G$10:$J$154,2,FALSE),0)</f>
        <v>500</v>
      </c>
      <c r="K144" s="66">
        <f>IFERROR(VLOOKUP(I144,'Table 2'!$G$10:$J$154,3,FALSE),0)</f>
        <v>13</v>
      </c>
      <c r="L144" s="66">
        <f>IFERROR(VLOOKUP(I144,'Table 2'!$G$10:$J$154,4,FALSE),0)</f>
        <v>876</v>
      </c>
    </row>
    <row r="145" spans="3:20" ht="15" thickBot="1" x14ac:dyDescent="0.35">
      <c r="D145" s="8" t="s">
        <v>144</v>
      </c>
      <c r="E145" s="16">
        <f>SUM(E142:E144)</f>
        <v>630</v>
      </c>
      <c r="F145" s="16">
        <f>SUM(F142:F144)</f>
        <v>962</v>
      </c>
      <c r="G145" s="16">
        <f>SUM(G142:G144)</f>
        <v>2554.5</v>
      </c>
      <c r="I145" s="8" t="s">
        <v>144</v>
      </c>
      <c r="J145" s="16">
        <f>SUM(J142:J144)</f>
        <v>518</v>
      </c>
      <c r="K145" s="16">
        <f>SUM(K142:K144)</f>
        <v>1848</v>
      </c>
      <c r="L145" s="16">
        <f>SUM(L142:L144)</f>
        <v>922</v>
      </c>
    </row>
    <row r="148" spans="3:20" ht="15" thickBot="1" x14ac:dyDescent="0.35"/>
    <row r="149" spans="3:20" ht="16.2" thickBot="1" x14ac:dyDescent="0.35">
      <c r="C149" s="43" t="s">
        <v>142</v>
      </c>
      <c r="D149" s="107" t="s">
        <v>152</v>
      </c>
      <c r="E149" s="108"/>
    </row>
    <row r="150" spans="3:20" ht="15" thickBot="1" x14ac:dyDescent="0.35"/>
    <row r="151" spans="3:20" ht="16.2" thickBot="1" x14ac:dyDescent="0.35">
      <c r="D151" s="109" t="s">
        <v>97</v>
      </c>
      <c r="E151" s="110"/>
      <c r="F151" s="110"/>
      <c r="G151" s="111"/>
      <c r="I151" s="112" t="s">
        <v>112</v>
      </c>
      <c r="J151" s="113"/>
      <c r="K151" s="113"/>
      <c r="L151" s="114"/>
      <c r="T151" s="4"/>
    </row>
    <row r="152" spans="3:20" ht="15" thickBot="1" x14ac:dyDescent="0.35"/>
    <row r="153" spans="3:20" ht="15" thickBot="1" x14ac:dyDescent="0.35">
      <c r="D153" s="5" t="s">
        <v>93</v>
      </c>
      <c r="E153" s="6" t="s">
        <v>94</v>
      </c>
      <c r="F153" s="6" t="s">
        <v>95</v>
      </c>
      <c r="G153" s="7" t="s">
        <v>96</v>
      </c>
      <c r="I153" s="8" t="s">
        <v>93</v>
      </c>
      <c r="J153" s="5" t="s">
        <v>94</v>
      </c>
      <c r="K153" s="6" t="s">
        <v>95</v>
      </c>
      <c r="L153" s="7" t="s">
        <v>96</v>
      </c>
    </row>
    <row r="154" spans="3:20" x14ac:dyDescent="0.3">
      <c r="D154" s="37" t="s">
        <v>4</v>
      </c>
      <c r="E154" s="66">
        <f>IFERROR(VLOOKUP(D154,'Table 2'!$B$10:$E$121,2,FALSE),0)</f>
        <v>65</v>
      </c>
      <c r="F154" s="66">
        <f>IFERROR(VLOOKUP(D154,'Table 2'!$B$10:$E$121,3,FALSE),0)</f>
        <v>557</v>
      </c>
      <c r="G154" s="66">
        <f>IFERROR(VLOOKUP(D154,'Table 2'!$B$10:$E$121,4,FALSE),0)</f>
        <v>1179</v>
      </c>
      <c r="I154" s="37" t="s">
        <v>4</v>
      </c>
      <c r="J154" s="66">
        <f>IFERROR(VLOOKUP(I154,'Table 2'!$G$10:$J$154,2,FALSE),0)</f>
        <v>20</v>
      </c>
      <c r="K154" s="66">
        <f>IFERROR(VLOOKUP(I154,'Table 2'!$G$10:$J$154,3,FALSE),0)</f>
        <v>847</v>
      </c>
      <c r="L154" s="66">
        <f>IFERROR(VLOOKUP(I154,'Table 2'!$G$10:$J$154,4,FALSE),0)</f>
        <v>1014</v>
      </c>
    </row>
    <row r="155" spans="3:20" ht="15" thickBot="1" x14ac:dyDescent="0.35">
      <c r="D155" s="37" t="s">
        <v>30</v>
      </c>
      <c r="E155" s="66">
        <f>IFERROR(VLOOKUP(D155,'Table 2'!$B$10:$E$121,2,FALSE),0)</f>
        <v>16644</v>
      </c>
      <c r="F155" s="66">
        <f>IFERROR(VLOOKUP(D155,'Table 2'!$B$10:$E$121,3,FALSE),0)</f>
        <v>6731</v>
      </c>
      <c r="G155" s="66">
        <f>IFERROR(VLOOKUP(D155,'Table 2'!$B$10:$E$121,4,FALSE),0)</f>
        <v>30106.25</v>
      </c>
      <c r="I155" s="37" t="s">
        <v>30</v>
      </c>
      <c r="J155" s="66">
        <f>IFERROR(VLOOKUP(I155,'Table 2'!$G$10:$J$154,2,FALSE),0)</f>
        <v>7792</v>
      </c>
      <c r="K155" s="66">
        <f>IFERROR(VLOOKUP(I155,'Table 2'!$G$10:$J$154,3,FALSE),0)</f>
        <v>98</v>
      </c>
      <c r="L155" s="66">
        <f>IFERROR(VLOOKUP(I155,'Table 2'!$G$10:$J$154,4,FALSE),0)</f>
        <v>18805.5</v>
      </c>
    </row>
    <row r="156" spans="3:20" ht="15" thickBot="1" x14ac:dyDescent="0.35">
      <c r="D156" s="8" t="s">
        <v>144</v>
      </c>
      <c r="E156" s="16">
        <f>SUM(E154:E155)</f>
        <v>16709</v>
      </c>
      <c r="F156" s="16">
        <f>SUM(F154:F155)</f>
        <v>7288</v>
      </c>
      <c r="G156" s="16">
        <f>SUM(G154:G155)</f>
        <v>31285.25</v>
      </c>
      <c r="I156" s="8" t="s">
        <v>144</v>
      </c>
      <c r="J156" s="16">
        <f>SUM(J154:J155)</f>
        <v>7812</v>
      </c>
      <c r="K156" s="16">
        <f>SUM(K154:K155)</f>
        <v>945</v>
      </c>
      <c r="L156" s="16">
        <f>SUM(L154:L155)</f>
        <v>19819.5</v>
      </c>
    </row>
    <row r="158" spans="3:20" ht="15" thickBot="1" x14ac:dyDescent="0.35"/>
    <row r="159" spans="3:20" ht="16.2" thickBot="1" x14ac:dyDescent="0.35">
      <c r="C159" s="43" t="s">
        <v>142</v>
      </c>
      <c r="D159" s="107" t="s">
        <v>153</v>
      </c>
      <c r="E159" s="108"/>
    </row>
    <row r="160" spans="3:20" ht="15" thickBot="1" x14ac:dyDescent="0.35"/>
    <row r="161" spans="3:20" ht="16.2" thickBot="1" x14ac:dyDescent="0.35">
      <c r="D161" s="109" t="s">
        <v>97</v>
      </c>
      <c r="E161" s="110"/>
      <c r="F161" s="110"/>
      <c r="G161" s="111"/>
      <c r="I161" s="112" t="s">
        <v>112</v>
      </c>
      <c r="J161" s="113"/>
      <c r="K161" s="113"/>
      <c r="L161" s="114"/>
      <c r="T161" s="4"/>
    </row>
    <row r="162" spans="3:20" ht="15" thickBot="1" x14ac:dyDescent="0.35"/>
    <row r="163" spans="3:20" ht="15" thickBot="1" x14ac:dyDescent="0.35">
      <c r="D163" s="5" t="s">
        <v>93</v>
      </c>
      <c r="E163" s="6" t="s">
        <v>94</v>
      </c>
      <c r="F163" s="6" t="s">
        <v>95</v>
      </c>
      <c r="G163" s="7" t="s">
        <v>96</v>
      </c>
      <c r="I163" s="8" t="s">
        <v>93</v>
      </c>
      <c r="J163" s="5" t="s">
        <v>94</v>
      </c>
      <c r="K163" s="6" t="s">
        <v>95</v>
      </c>
      <c r="L163" s="7" t="s">
        <v>96</v>
      </c>
    </row>
    <row r="164" spans="3:20" x14ac:dyDescent="0.3">
      <c r="D164" s="37" t="s">
        <v>7</v>
      </c>
      <c r="E164" s="66">
        <f>IFERROR(VLOOKUP(D164,'Table 2'!$B$10:$E$121,2,FALSE),0)</f>
        <v>128</v>
      </c>
      <c r="F164" s="66">
        <f>IFERROR(VLOOKUP(D164,'Table 2'!$B$10:$E$121,3,FALSE),0)</f>
        <v>296</v>
      </c>
      <c r="G164" s="66">
        <f>IFERROR(VLOOKUP(D164,'Table 2'!$B$10:$E$121,4,FALSE),0)</f>
        <v>720</v>
      </c>
      <c r="I164" s="27" t="s">
        <v>137</v>
      </c>
      <c r="J164" s="66">
        <f>IFERROR(VLOOKUP(I164,'Table 2'!$G$10:$J$154,2,FALSE),0)</f>
        <v>1</v>
      </c>
      <c r="K164" s="66">
        <f>IFERROR(VLOOKUP(I164,'Table 2'!$G$10:$J$154,3,FALSE),0)</f>
        <v>33</v>
      </c>
      <c r="L164" s="66">
        <f>IFERROR(VLOOKUP(I164,'Table 2'!$G$10:$J$154,4,FALSE),0)</f>
        <v>59</v>
      </c>
    </row>
    <row r="165" spans="3:20" x14ac:dyDescent="0.3">
      <c r="D165" s="37" t="s">
        <v>24</v>
      </c>
      <c r="E165" s="66">
        <f>IFERROR(VLOOKUP(D165,'Table 2'!$B$10:$E$121,2,FALSE),0)</f>
        <v>5</v>
      </c>
      <c r="F165" s="66">
        <f>IFERROR(VLOOKUP(D165,'Table 2'!$B$10:$E$121,3,FALSE),0)</f>
        <v>26</v>
      </c>
      <c r="G165" s="66">
        <f>IFERROR(VLOOKUP(D165,'Table 2'!$B$10:$E$121,4,FALSE),0)</f>
        <v>57</v>
      </c>
      <c r="I165" s="27" t="s">
        <v>7</v>
      </c>
      <c r="J165" s="66">
        <f>IFERROR(VLOOKUP(I165,'Table 2'!$G$10:$J$154,2,FALSE),0)</f>
        <v>21</v>
      </c>
      <c r="K165" s="66">
        <f>IFERROR(VLOOKUP(I165,'Table 2'!$G$10:$J$154,3,FALSE),0)</f>
        <v>0</v>
      </c>
      <c r="L165" s="66">
        <f>IFERROR(VLOOKUP(I165,'Table 2'!$G$10:$J$154,4,FALSE),0)</f>
        <v>65</v>
      </c>
    </row>
    <row r="166" spans="3:20" x14ac:dyDescent="0.3">
      <c r="D166" s="37" t="s">
        <v>69</v>
      </c>
      <c r="E166" s="66">
        <f>IFERROR(VLOOKUP(D166,'Table 2'!$B$10:$E$121,2,FALSE),0)</f>
        <v>1328</v>
      </c>
      <c r="F166" s="66">
        <f>IFERROR(VLOOKUP(D166,'Table 2'!$B$10:$E$121,3,FALSE),0)</f>
        <v>1102</v>
      </c>
      <c r="G166" s="66">
        <f>IFERROR(VLOOKUP(D166,'Table 2'!$B$10:$E$121,4,FALSE),0)</f>
        <v>3532</v>
      </c>
      <c r="I166" s="27" t="s">
        <v>24</v>
      </c>
      <c r="J166" s="66">
        <f>IFERROR(VLOOKUP(I166,'Table 2'!$G$10:$J$154,2,FALSE),0)</f>
        <v>64</v>
      </c>
      <c r="K166" s="66">
        <f>IFERROR(VLOOKUP(I166,'Table 2'!$G$10:$J$154,3,FALSE),0)</f>
        <v>206</v>
      </c>
      <c r="L166" s="66">
        <f>IFERROR(VLOOKUP(I166,'Table 2'!$G$10:$J$154,4,FALSE),0)</f>
        <v>136</v>
      </c>
    </row>
    <row r="167" spans="3:20" ht="15" thickBot="1" x14ac:dyDescent="0.35">
      <c r="D167" s="37" t="s">
        <v>87</v>
      </c>
      <c r="E167" s="66">
        <f>IFERROR(VLOOKUP(D167,'Table 2'!$B$10:$E$121,2,FALSE),0)</f>
        <v>0</v>
      </c>
      <c r="F167" s="66">
        <f>IFERROR(VLOOKUP(D167,'Table 2'!$B$10:$E$121,3,FALSE),0)</f>
        <v>0</v>
      </c>
      <c r="G167" s="66">
        <f>IFERROR(VLOOKUP(D167,'Table 2'!$B$10:$E$121,4,FALSE),0)</f>
        <v>0</v>
      </c>
      <c r="I167" s="27" t="s">
        <v>119</v>
      </c>
      <c r="J167" s="66">
        <f>IFERROR(VLOOKUP(I167,'Table 2'!$G$10:$J$154,2,FALSE),0)</f>
        <v>0</v>
      </c>
      <c r="K167" s="66">
        <f>IFERROR(VLOOKUP(I167,'Table 2'!$G$10:$J$154,3,FALSE),0)</f>
        <v>5506</v>
      </c>
      <c r="L167" s="66">
        <f>IFERROR(VLOOKUP(I167,'Table 2'!$G$10:$J$154,4,FALSE),0)</f>
        <v>8</v>
      </c>
    </row>
    <row r="168" spans="3:20" ht="15" thickBot="1" x14ac:dyDescent="0.35">
      <c r="D168" s="8" t="s">
        <v>144</v>
      </c>
      <c r="E168" s="20">
        <f>SUM(E164:E167)</f>
        <v>1461</v>
      </c>
      <c r="F168" s="20">
        <f>SUM(F164:F167)</f>
        <v>1424</v>
      </c>
      <c r="G168" s="20">
        <f>SUM(G164:G167)</f>
        <v>4309</v>
      </c>
      <c r="I168" s="38" t="s">
        <v>69</v>
      </c>
      <c r="J168" s="66">
        <f>IFERROR(VLOOKUP(I168,'Table 2'!$G$10:$J$154,2,FALSE),0)</f>
        <v>24</v>
      </c>
      <c r="K168" s="66">
        <f>IFERROR(VLOOKUP(I168,'Table 2'!$G$10:$J$154,3,FALSE),0)</f>
        <v>1</v>
      </c>
      <c r="L168" s="66">
        <f>IFERROR(VLOOKUP(I168,'Table 2'!$G$10:$J$154,4,FALSE),0)</f>
        <v>88</v>
      </c>
    </row>
    <row r="169" spans="3:20" ht="15" thickBot="1" x14ac:dyDescent="0.35">
      <c r="I169" s="27" t="s">
        <v>87</v>
      </c>
      <c r="J169" s="66">
        <f>IFERROR(VLOOKUP(I169,'Table 2'!$G$10:$J$154,2,FALSE),0)</f>
        <v>0</v>
      </c>
      <c r="K169" s="66">
        <f>IFERROR(VLOOKUP(I169,'Table 2'!$G$10:$J$154,3,FALSE),0)</f>
        <v>0</v>
      </c>
      <c r="L169" s="66">
        <f>IFERROR(VLOOKUP(I169,'Table 2'!$G$10:$J$154,4,FALSE),0)</f>
        <v>0</v>
      </c>
    </row>
    <row r="170" spans="3:20" ht="15" thickBot="1" x14ac:dyDescent="0.35">
      <c r="I170" s="8" t="s">
        <v>144</v>
      </c>
      <c r="J170" s="16">
        <f>SUM(J164:J169)</f>
        <v>110</v>
      </c>
      <c r="K170" s="16">
        <f>SUM(K164:K169)</f>
        <v>5746</v>
      </c>
      <c r="L170" s="16">
        <f>SUM(L164:L169)</f>
        <v>356</v>
      </c>
    </row>
    <row r="174" spans="3:20" ht="15" thickBot="1" x14ac:dyDescent="0.35">
      <c r="G174" s="3"/>
      <c r="I174" s="17"/>
      <c r="J174" s="3"/>
      <c r="K174" s="3"/>
      <c r="L174" s="3"/>
    </row>
    <row r="175" spans="3:20" ht="16.2" thickBot="1" x14ac:dyDescent="0.35">
      <c r="C175" s="43" t="s">
        <v>142</v>
      </c>
      <c r="D175" s="107" t="s">
        <v>154</v>
      </c>
      <c r="E175" s="108"/>
    </row>
    <row r="176" spans="3:20" ht="15" thickBot="1" x14ac:dyDescent="0.35"/>
    <row r="177" spans="4:20" ht="16.2" thickBot="1" x14ac:dyDescent="0.35">
      <c r="D177" s="109" t="s">
        <v>97</v>
      </c>
      <c r="E177" s="110"/>
      <c r="F177" s="110"/>
      <c r="G177" s="111"/>
      <c r="I177" s="112" t="s">
        <v>112</v>
      </c>
      <c r="J177" s="113"/>
      <c r="K177" s="113"/>
      <c r="L177" s="114"/>
      <c r="T177" s="4"/>
    </row>
    <row r="178" spans="4:20" ht="15" thickBot="1" x14ac:dyDescent="0.35"/>
    <row r="179" spans="4:20" ht="15" thickBot="1" x14ac:dyDescent="0.35">
      <c r="D179" s="5" t="s">
        <v>93</v>
      </c>
      <c r="E179" s="6" t="s">
        <v>94</v>
      </c>
      <c r="F179" s="6" t="s">
        <v>95</v>
      </c>
      <c r="G179" s="7" t="s">
        <v>96</v>
      </c>
      <c r="I179" s="5" t="s">
        <v>93</v>
      </c>
      <c r="J179" s="6" t="s">
        <v>94</v>
      </c>
      <c r="K179" s="6" t="s">
        <v>95</v>
      </c>
      <c r="L179" s="7" t="s">
        <v>96</v>
      </c>
    </row>
    <row r="180" spans="4:20" x14ac:dyDescent="0.3">
      <c r="D180" s="28" t="s">
        <v>8</v>
      </c>
      <c r="E180" s="66">
        <f>IFERROR(VLOOKUP(D180,'Table 2'!$B$10:$E$121,2,FALSE),0)</f>
        <v>9</v>
      </c>
      <c r="F180" s="66">
        <f>IFERROR(VLOOKUP(D180,'Table 2'!$B$10:$E$121,3,FALSE),0)</f>
        <v>88</v>
      </c>
      <c r="G180" s="66">
        <f>IFERROR(VLOOKUP(D180,'Table 2'!$B$10:$E$121,4,FALSE),0)</f>
        <v>185</v>
      </c>
      <c r="I180" s="27" t="s">
        <v>8</v>
      </c>
      <c r="J180" s="66">
        <f>IFERROR(VLOOKUP(I180,'Table 2'!$G$10:$J$154,2,FALSE),0)</f>
        <v>1</v>
      </c>
      <c r="K180" s="66">
        <f>IFERROR(VLOOKUP(I180,'Table 2'!$G$10:$J$154,3,FALSE),0)</f>
        <v>101</v>
      </c>
      <c r="L180" s="66">
        <f>IFERROR(VLOOKUP(I180,'Table 2'!$G$10:$J$154,4,FALSE),0)</f>
        <v>27</v>
      </c>
    </row>
    <row r="181" spans="4:20" x14ac:dyDescent="0.3">
      <c r="D181" s="28" t="s">
        <v>31</v>
      </c>
      <c r="E181" s="66">
        <f>IFERROR(VLOOKUP(D181,'Table 2'!$B$10:$E$121,2,FALSE),0)</f>
        <v>2368</v>
      </c>
      <c r="F181" s="66">
        <f>IFERROR(VLOOKUP(D181,'Table 2'!$B$10:$E$121,3,FALSE),0)</f>
        <v>3379</v>
      </c>
      <c r="G181" s="66">
        <f>IFERROR(VLOOKUP(D181,'Table 2'!$B$10:$E$121,4,FALSE),0)</f>
        <v>9126</v>
      </c>
      <c r="I181" s="27" t="s">
        <v>31</v>
      </c>
      <c r="J181" s="66">
        <f>IFERROR(VLOOKUP(I181,'Table 2'!$G$10:$J$154,2,FALSE),0)</f>
        <v>2242</v>
      </c>
      <c r="K181" s="66">
        <f>IFERROR(VLOOKUP(I181,'Table 2'!$G$10:$J$154,3,FALSE),0)</f>
        <v>3</v>
      </c>
      <c r="L181" s="66">
        <f>IFERROR(VLOOKUP(I181,'Table 2'!$G$10:$J$154,4,FALSE),0)</f>
        <v>2438</v>
      </c>
    </row>
    <row r="182" spans="4:20" x14ac:dyDescent="0.3">
      <c r="D182" s="28" t="s">
        <v>60</v>
      </c>
      <c r="E182" s="66">
        <f>IFERROR(VLOOKUP(D182,'Table 2'!$B$10:$E$121,2,FALSE),0)</f>
        <v>636</v>
      </c>
      <c r="F182" s="66">
        <f>IFERROR(VLOOKUP(D182,'Table 2'!$B$10:$E$121,3,FALSE),0)</f>
        <v>1249</v>
      </c>
      <c r="G182" s="66">
        <f>IFERROR(VLOOKUP(D182,'Table 2'!$B$10:$E$121,4,FALSE),0)</f>
        <v>3134</v>
      </c>
      <c r="I182" s="27" t="s">
        <v>60</v>
      </c>
      <c r="J182" s="66">
        <f>IFERROR(VLOOKUP(I182,'Table 2'!$G$10:$J$154,2,FALSE),0)</f>
        <v>671</v>
      </c>
      <c r="K182" s="66">
        <f>IFERROR(VLOOKUP(I182,'Table 2'!$G$10:$J$154,3,FALSE),0)</f>
        <v>55</v>
      </c>
      <c r="L182" s="66">
        <f>IFERROR(VLOOKUP(I182,'Table 2'!$G$10:$J$154,4,FALSE),0)</f>
        <v>987</v>
      </c>
    </row>
    <row r="183" spans="4:20" x14ac:dyDescent="0.3">
      <c r="D183" s="27" t="s">
        <v>168</v>
      </c>
      <c r="E183" s="66">
        <f>IFERROR(VLOOKUP(D183,'Table 2'!$B$10:$E$121,2,FALSE),0)</f>
        <v>0</v>
      </c>
      <c r="F183" s="66">
        <f>IFERROR(VLOOKUP(D183,'Table 2'!$B$10:$E$121,3,FALSE),0)</f>
        <v>0</v>
      </c>
      <c r="G183" s="66">
        <f>IFERROR(VLOOKUP(D183,'Table 2'!$B$10:$E$121,4,FALSE),0)</f>
        <v>0</v>
      </c>
      <c r="I183" s="38" t="s">
        <v>90</v>
      </c>
      <c r="J183" s="66">
        <f>IFERROR(VLOOKUP(I183,'Table 2'!$G$10:$J$154,2,FALSE),0)</f>
        <v>515</v>
      </c>
      <c r="K183" s="66">
        <f>IFERROR(VLOOKUP(I183,'Table 2'!$G$10:$J$154,3,FALSE),0)</f>
        <v>419</v>
      </c>
      <c r="L183" s="66">
        <f>IFERROR(VLOOKUP(I183,'Table 2'!$G$10:$J$154,4,FALSE),0)</f>
        <v>1353</v>
      </c>
    </row>
    <row r="184" spans="4:20" x14ac:dyDescent="0.3">
      <c r="D184" s="28" t="s">
        <v>90</v>
      </c>
      <c r="E184" s="66">
        <f>IFERROR(VLOOKUP(D184,'Table 2'!$B$10:$E$121,2,FALSE),0)</f>
        <v>1430</v>
      </c>
      <c r="F184" s="66">
        <f>IFERROR(VLOOKUP(D184,'Table 2'!$B$10:$E$121,3,FALSE),0)</f>
        <v>1192</v>
      </c>
      <c r="G184" s="66">
        <f>IFERROR(VLOOKUP(D184,'Table 2'!$B$10:$E$121,4,FALSE),0)</f>
        <v>3814</v>
      </c>
      <c r="I184" s="27" t="s">
        <v>168</v>
      </c>
      <c r="J184" s="66">
        <f>IFERROR(VLOOKUP(I184,'Table 2'!$G$10:$J$154,2,FALSE),0)</f>
        <v>1</v>
      </c>
      <c r="K184" s="66">
        <f>IFERROR(VLOOKUP(I184,'Table 2'!$G$10:$J$154,3,FALSE),0)</f>
        <v>22</v>
      </c>
      <c r="L184" s="66">
        <f>IFERROR(VLOOKUP(I184,'Table 2'!$G$10:$J$154,4,FALSE),0)</f>
        <v>1</v>
      </c>
    </row>
    <row r="185" spans="4:20" x14ac:dyDescent="0.3">
      <c r="D185" s="28" t="s">
        <v>54</v>
      </c>
      <c r="E185" s="66">
        <f>IFERROR(VLOOKUP(D185,'Table 2'!$B$10:$E$121,2,FALSE),0)</f>
        <v>6</v>
      </c>
      <c r="F185" s="66">
        <f>IFERROR(VLOOKUP(D185,'Table 2'!$B$10:$E$121,3,FALSE),0)</f>
        <v>27</v>
      </c>
      <c r="G185" s="66">
        <f>IFERROR(VLOOKUP(D185,'Table 2'!$B$10:$E$121,4,FALSE),0)</f>
        <v>60</v>
      </c>
      <c r="I185" s="27" t="s">
        <v>54</v>
      </c>
      <c r="J185" s="66">
        <f>IFERROR(VLOOKUP(I185,'Table 2'!$G$10:$J$154,2,FALSE),0)</f>
        <v>13</v>
      </c>
      <c r="K185" s="66">
        <f>IFERROR(VLOOKUP(I185,'Table 2'!$G$10:$J$154,3,FALSE),0)</f>
        <v>0</v>
      </c>
      <c r="L185" s="66">
        <f>IFERROR(VLOOKUP(I185,'Table 2'!$G$10:$J$154,4,FALSE),0)</f>
        <v>195</v>
      </c>
    </row>
    <row r="186" spans="4:20" x14ac:dyDescent="0.3">
      <c r="D186" s="28" t="s">
        <v>76</v>
      </c>
      <c r="E186" s="66">
        <f>IFERROR(VLOOKUP(D186,'Table 2'!$B$10:$E$121,2,FALSE),0)</f>
        <v>107</v>
      </c>
      <c r="F186" s="66">
        <f>IFERROR(VLOOKUP(D186,'Table 2'!$B$10:$E$121,3,FALSE),0)</f>
        <v>964</v>
      </c>
      <c r="G186" s="66">
        <f>IFERROR(VLOOKUP(D186,'Table 2'!$B$10:$E$121,4,FALSE),0)</f>
        <v>2035</v>
      </c>
      <c r="I186" s="27" t="s">
        <v>76</v>
      </c>
      <c r="J186" s="66">
        <f>IFERROR(VLOOKUP(I186,'Table 2'!$G$10:$J$154,2,FALSE),0)</f>
        <v>54</v>
      </c>
      <c r="K186" s="66">
        <f>IFERROR(VLOOKUP(I186,'Table 2'!$G$10:$J$154,3,FALSE),0)</f>
        <v>106</v>
      </c>
      <c r="L186" s="66">
        <f>IFERROR(VLOOKUP(I186,'Table 2'!$G$10:$J$154,4,FALSE),0)</f>
        <v>266</v>
      </c>
    </row>
    <row r="187" spans="4:20" x14ac:dyDescent="0.3">
      <c r="D187" s="29" t="s">
        <v>71</v>
      </c>
      <c r="E187" s="66">
        <f>IFERROR(VLOOKUP(D187,'Table 2'!$B$10:$E$121,2,FALSE),0)</f>
        <v>298</v>
      </c>
      <c r="F187" s="66">
        <f>IFERROR(VLOOKUP(D187,'Table 2'!$B$10:$E$121,3,FALSE),0)</f>
        <v>987</v>
      </c>
      <c r="G187" s="66">
        <f>IFERROR(VLOOKUP(D187,'Table 2'!$B$10:$E$121,4,FALSE),0)</f>
        <v>2272</v>
      </c>
      <c r="I187" s="29" t="s">
        <v>71</v>
      </c>
      <c r="J187" s="66">
        <f>IFERROR(VLOOKUP(I187,'Table 2'!$G$10:$J$154,2,FALSE),0)</f>
        <v>221</v>
      </c>
      <c r="K187" s="66">
        <f>IFERROR(VLOOKUP(I187,'Table 2'!$G$10:$J$154,3,FALSE),0)</f>
        <v>459</v>
      </c>
      <c r="L187" s="66">
        <f>IFERROR(VLOOKUP(I187,'Table 2'!$G$10:$J$154,4,FALSE),0)</f>
        <v>1139</v>
      </c>
    </row>
    <row r="188" spans="4:20" x14ac:dyDescent="0.3">
      <c r="D188" s="28" t="s">
        <v>176</v>
      </c>
      <c r="E188" s="66">
        <f>IFERROR(VLOOKUP(D188,'Table 2'!$B$10:$E$121,2,FALSE),0)</f>
        <v>0</v>
      </c>
      <c r="F188" s="66">
        <f>IFERROR(VLOOKUP(D188,'Table 2'!$B$10:$E$121,3,FALSE),0)</f>
        <v>0</v>
      </c>
      <c r="G188" s="66">
        <f>IFERROR(VLOOKUP(D188,'Table 2'!$B$10:$E$121,4,FALSE),0)</f>
        <v>0</v>
      </c>
      <c r="I188" s="27" t="s">
        <v>169</v>
      </c>
      <c r="J188" s="66">
        <f>IFERROR(VLOOKUP(I188,'Table 2'!$G$10:$J$154,2,FALSE),0)</f>
        <v>4</v>
      </c>
      <c r="K188" s="66">
        <f>IFERROR(VLOOKUP(I188,'Table 2'!$G$10:$J$154,3,FALSE),0)</f>
        <v>6</v>
      </c>
      <c r="L188" s="66">
        <f>IFERROR(VLOOKUP(I188,'Table 2'!$G$10:$J$154,4,FALSE),0)</f>
        <v>6</v>
      </c>
    </row>
    <row r="189" spans="4:20" ht="15" thickBot="1" x14ac:dyDescent="0.35">
      <c r="D189" s="28" t="s">
        <v>169</v>
      </c>
      <c r="E189" s="66">
        <f>IFERROR(VLOOKUP(D189,'Table 2'!$B$10:$E$121,2,FALSE),0)</f>
        <v>0</v>
      </c>
      <c r="F189" s="66">
        <f>IFERROR(VLOOKUP(D189,'Table 2'!$B$10:$E$121,3,FALSE),0)</f>
        <v>1</v>
      </c>
      <c r="G189" s="66">
        <f>IFERROR(VLOOKUP(D189,'Table 2'!$B$10:$E$121,4,FALSE),0)</f>
        <v>2</v>
      </c>
      <c r="I189" s="27" t="s">
        <v>116</v>
      </c>
      <c r="J189" s="66">
        <f>IFERROR(VLOOKUP(I189,'Table 2'!$G$10:$J$154,2,FALSE),0)</f>
        <v>1</v>
      </c>
      <c r="K189" s="66">
        <f>IFERROR(VLOOKUP(I189,'Table 2'!$G$10:$J$154,3,FALSE),0)</f>
        <v>700</v>
      </c>
      <c r="L189" s="66">
        <f>IFERROR(VLOOKUP(I189,'Table 2'!$G$10:$J$154,4,FALSE),0)</f>
        <v>1</v>
      </c>
    </row>
    <row r="190" spans="4:20" ht="15" thickBot="1" x14ac:dyDescent="0.35">
      <c r="D190" s="8" t="s">
        <v>144</v>
      </c>
      <c r="E190" s="20">
        <f>SUM(E180:E189)</f>
        <v>4854</v>
      </c>
      <c r="F190" s="20">
        <f>SUM(F180:F189)</f>
        <v>7887</v>
      </c>
      <c r="G190" s="20">
        <f>SUM(G180:G189)</f>
        <v>20628</v>
      </c>
      <c r="I190" s="8" t="s">
        <v>144</v>
      </c>
      <c r="J190" s="16">
        <f>SUM(J180:J189)</f>
        <v>3723</v>
      </c>
      <c r="K190" s="16">
        <f>SUM(K180:K189)</f>
        <v>1871</v>
      </c>
      <c r="L190" s="16">
        <f>SUM(L180:L189)</f>
        <v>6413</v>
      </c>
    </row>
    <row r="193" spans="3:20" x14ac:dyDescent="0.3">
      <c r="D193" s="2"/>
      <c r="E193" s="3"/>
      <c r="F193" s="3"/>
      <c r="G193" s="3"/>
    </row>
    <row r="194" spans="3:20" ht="15" thickBot="1" x14ac:dyDescent="0.35">
      <c r="D194" s="2"/>
      <c r="E194" s="3"/>
      <c r="F194" s="3"/>
      <c r="G194" s="3"/>
      <c r="J194" s="3"/>
      <c r="K194" s="3"/>
      <c r="L194" s="3"/>
    </row>
    <row r="195" spans="3:20" ht="16.2" thickBot="1" x14ac:dyDescent="0.35">
      <c r="C195" s="43" t="s">
        <v>142</v>
      </c>
      <c r="D195" s="107" t="s">
        <v>155</v>
      </c>
      <c r="E195" s="108"/>
    </row>
    <row r="196" spans="3:20" ht="15" thickBot="1" x14ac:dyDescent="0.35"/>
    <row r="197" spans="3:20" ht="16.2" thickBot="1" x14ac:dyDescent="0.35">
      <c r="D197" s="109" t="s">
        <v>97</v>
      </c>
      <c r="E197" s="110"/>
      <c r="F197" s="110"/>
      <c r="G197" s="111"/>
      <c r="I197" s="112" t="s">
        <v>112</v>
      </c>
      <c r="J197" s="113"/>
      <c r="K197" s="113"/>
      <c r="L197" s="114"/>
      <c r="T197" s="4"/>
    </row>
    <row r="198" spans="3:20" ht="15" thickBot="1" x14ac:dyDescent="0.35"/>
    <row r="199" spans="3:20" ht="15" thickBot="1" x14ac:dyDescent="0.35">
      <c r="D199" s="5" t="s">
        <v>93</v>
      </c>
      <c r="E199" s="6" t="s">
        <v>94</v>
      </c>
      <c r="F199" s="6" t="s">
        <v>95</v>
      </c>
      <c r="G199" s="14" t="s">
        <v>96</v>
      </c>
      <c r="I199" s="8" t="s">
        <v>93</v>
      </c>
      <c r="J199" s="5" t="s">
        <v>94</v>
      </c>
      <c r="K199" s="6" t="s">
        <v>95</v>
      </c>
      <c r="L199" s="7" t="s">
        <v>96</v>
      </c>
    </row>
    <row r="200" spans="3:20" x14ac:dyDescent="0.3">
      <c r="D200" s="28" t="s">
        <v>166</v>
      </c>
      <c r="E200" s="66">
        <f>IFERROR(VLOOKUP(D200,'Table 2'!$B$10:$E$121,2,FALSE),0)</f>
        <v>0</v>
      </c>
      <c r="F200" s="66">
        <f>IFERROR(VLOOKUP(D200,'Table 2'!$B$10:$E$121,3,FALSE),0)</f>
        <v>0</v>
      </c>
      <c r="G200" s="66">
        <f>IFERROR(VLOOKUP(D200,'Table 2'!$B$10:$E$121,4,FALSE),0)</f>
        <v>0</v>
      </c>
      <c r="I200" s="28" t="s">
        <v>138</v>
      </c>
      <c r="J200" s="66">
        <f>IFERROR(VLOOKUP(I200,'Table 2'!$G$10:$J$154,2,FALSE),0)</f>
        <v>2</v>
      </c>
      <c r="K200" s="66">
        <f>IFERROR(VLOOKUP(I200,'Table 2'!$G$10:$J$154,3,FALSE),0)</f>
        <v>36</v>
      </c>
      <c r="L200" s="66">
        <f>IFERROR(VLOOKUP(I200,'Table 2'!$G$10:$J$154,4,FALSE),0)</f>
        <v>6</v>
      </c>
    </row>
    <row r="201" spans="3:20" x14ac:dyDescent="0.3">
      <c r="D201" s="27" t="s">
        <v>38</v>
      </c>
      <c r="E201" s="66">
        <f>IFERROR(VLOOKUP(D201,'Table 2'!$B$10:$E$121,2,FALSE),0)</f>
        <v>109</v>
      </c>
      <c r="F201" s="66">
        <f>IFERROR(VLOOKUP(D201,'Table 2'!$B$10:$E$121,3,FALSE),0)</f>
        <v>319</v>
      </c>
      <c r="G201" s="66">
        <f>IFERROR(VLOOKUP(D201,'Table 2'!$B$10:$E$121,4,FALSE),0)</f>
        <v>747</v>
      </c>
      <c r="I201" s="28" t="s">
        <v>166</v>
      </c>
      <c r="J201" s="66">
        <f>IFERROR(VLOOKUP(I201,'Table 2'!$G$10:$J$154,2,FALSE),0)</f>
        <v>1</v>
      </c>
      <c r="K201" s="66">
        <f>IFERROR(VLOOKUP(I201,'Table 2'!$G$10:$J$154,3,FALSE),0)</f>
        <v>1</v>
      </c>
      <c r="L201" s="66">
        <f>IFERROR(VLOOKUP(I201,'Table 2'!$G$10:$J$154,4,FALSE),0)</f>
        <v>3</v>
      </c>
    </row>
    <row r="202" spans="3:20" x14ac:dyDescent="0.3">
      <c r="D202" s="27" t="s">
        <v>46</v>
      </c>
      <c r="E202" s="66">
        <f>IFERROR(VLOOKUP(D202,'Table 2'!$B$10:$E$121,2,FALSE),0)</f>
        <v>5</v>
      </c>
      <c r="F202" s="66">
        <f>IFERROR(VLOOKUP(D202,'Table 2'!$B$10:$E$121,3,FALSE),0)</f>
        <v>2</v>
      </c>
      <c r="G202" s="66">
        <f>IFERROR(VLOOKUP(D202,'Table 2'!$B$10:$E$121,4,FALSE),0)</f>
        <v>9</v>
      </c>
      <c r="I202" s="27" t="s">
        <v>179</v>
      </c>
      <c r="J202" s="66">
        <f>IFERROR(VLOOKUP(I202,'Table 2'!$G$10:$J$154,2,FALSE),0)</f>
        <v>1</v>
      </c>
      <c r="K202" s="66">
        <f>IFERROR(VLOOKUP(I202,'Table 2'!$G$10:$J$154,3,FALSE),0)</f>
        <v>1</v>
      </c>
      <c r="L202" s="66">
        <f>IFERROR(VLOOKUP(I202,'Table 2'!$G$10:$J$154,4,FALSE),0)</f>
        <v>1</v>
      </c>
    </row>
    <row r="203" spans="3:20" x14ac:dyDescent="0.3">
      <c r="D203" s="27" t="s">
        <v>108</v>
      </c>
      <c r="E203" s="66">
        <f>IFERROR(VLOOKUP(D203,'Table 2'!$B$10:$E$121,2,FALSE),0)</f>
        <v>8</v>
      </c>
      <c r="F203" s="66">
        <f>IFERROR(VLOOKUP(D203,'Table 2'!$B$10:$E$121,3,FALSE),0)</f>
        <v>16</v>
      </c>
      <c r="G203" s="66">
        <f>IFERROR(VLOOKUP(D203,'Table 2'!$B$10:$E$121,4,FALSE),0)</f>
        <v>40</v>
      </c>
      <c r="I203" s="28" t="s">
        <v>130</v>
      </c>
      <c r="J203" s="66">
        <f>IFERROR(VLOOKUP(I203,'Table 2'!$G$10:$J$154,2,FALSE),0)</f>
        <v>0</v>
      </c>
      <c r="K203" s="66">
        <f>IFERROR(VLOOKUP(I203,'Table 2'!$G$10:$J$154,3,FALSE),0)</f>
        <v>1</v>
      </c>
      <c r="L203" s="66">
        <f>IFERROR(VLOOKUP(I203,'Table 2'!$G$10:$J$154,4,FALSE),0)</f>
        <v>42</v>
      </c>
    </row>
    <row r="204" spans="3:20" x14ac:dyDescent="0.3">
      <c r="D204" s="27" t="s">
        <v>177</v>
      </c>
      <c r="E204" s="66">
        <f>IFERROR(VLOOKUP(D204,'Table 2'!$B$10:$E$121,2,FALSE),0)</f>
        <v>0</v>
      </c>
      <c r="F204" s="66">
        <f>IFERROR(VLOOKUP(D204,'Table 2'!$B$10:$E$121,3,FALSE),0)</f>
        <v>0</v>
      </c>
      <c r="G204" s="66">
        <f>IFERROR(VLOOKUP(D204,'Table 2'!$B$10:$E$121,4,FALSE),0)</f>
        <v>0</v>
      </c>
      <c r="I204" s="27" t="s">
        <v>110</v>
      </c>
      <c r="J204" s="66">
        <f>IFERROR(VLOOKUP(I204,'Table 2'!$G$10:$J$154,2,FALSE),0)</f>
        <v>26</v>
      </c>
      <c r="K204" s="66">
        <f>IFERROR(VLOOKUP(I204,'Table 2'!$G$10:$J$154,3,FALSE),0)</f>
        <v>58</v>
      </c>
      <c r="L204" s="66">
        <f>IFERROR(VLOOKUP(I204,'Table 2'!$G$10:$J$154,4,FALSE),0)</f>
        <v>142</v>
      </c>
    </row>
    <row r="205" spans="3:20" x14ac:dyDescent="0.3">
      <c r="D205" s="27" t="s">
        <v>110</v>
      </c>
      <c r="E205" s="66">
        <f>IFERROR(VLOOKUP(D205,'Table 2'!$B$10:$E$121,2,FALSE),0)</f>
        <v>2</v>
      </c>
      <c r="F205" s="66">
        <f>IFERROR(VLOOKUP(D205,'Table 2'!$B$10:$E$121,3,FALSE),0)</f>
        <v>3</v>
      </c>
      <c r="G205" s="66">
        <f>IFERROR(VLOOKUP(D205,'Table 2'!$B$10:$E$121,4,FALSE),0)</f>
        <v>8</v>
      </c>
      <c r="I205" s="27" t="s">
        <v>181</v>
      </c>
      <c r="J205" s="66">
        <f>IFERROR(VLOOKUP(I205,'Table 2'!$G$10:$J$154,2,FALSE),0)</f>
        <v>0</v>
      </c>
      <c r="K205" s="66">
        <f>IFERROR(VLOOKUP(I205,'Table 2'!$G$10:$J$154,3,FALSE),0)</f>
        <v>0</v>
      </c>
      <c r="L205" s="66">
        <f>IFERROR(VLOOKUP(I205,'Table 2'!$G$10:$J$154,4,FALSE),0)</f>
        <v>0</v>
      </c>
    </row>
    <row r="206" spans="3:20" x14ac:dyDescent="0.3">
      <c r="D206" s="27" t="s">
        <v>181</v>
      </c>
      <c r="E206" s="66">
        <f>IFERROR(VLOOKUP(D206,'Table 2'!$B$10:$E$121,2,FALSE),0)</f>
        <v>0</v>
      </c>
      <c r="F206" s="66">
        <f>IFERROR(VLOOKUP(D206,'Table 2'!$B$10:$E$121,3,FALSE),0)</f>
        <v>0</v>
      </c>
      <c r="G206" s="66">
        <f>IFERROR(VLOOKUP(D206,'Table 2'!$B$10:$E$121,4,FALSE),0)</f>
        <v>0</v>
      </c>
      <c r="I206" s="27" t="s">
        <v>46</v>
      </c>
      <c r="J206" s="66">
        <f>IFERROR(VLOOKUP(I206,'Table 2'!$G$10:$J$154,2,FALSE),0)</f>
        <v>0</v>
      </c>
      <c r="K206" s="66">
        <f>IFERROR(VLOOKUP(I206,'Table 2'!$G$10:$J$154,3,FALSE),0)</f>
        <v>97</v>
      </c>
      <c r="L206" s="66">
        <f>IFERROR(VLOOKUP(I206,'Table 2'!$G$10:$J$154,4,FALSE),0)</f>
        <v>4</v>
      </c>
    </row>
    <row r="207" spans="3:20" ht="15" thickBot="1" x14ac:dyDescent="0.35">
      <c r="D207" s="27" t="s">
        <v>81</v>
      </c>
      <c r="E207" s="66">
        <f>IFERROR(VLOOKUP(D207,'Table 2'!$B$10:$E$121,2,FALSE),0)</f>
        <v>12</v>
      </c>
      <c r="F207" s="66">
        <f>IFERROR(VLOOKUP(D207,'Table 2'!$B$10:$E$121,3,FALSE),0)</f>
        <v>167</v>
      </c>
      <c r="G207" s="66">
        <f>IFERROR(VLOOKUP(D207,'Table 2'!$B$10:$E$121,4,FALSE),0)</f>
        <v>346</v>
      </c>
      <c r="I207" s="28" t="s">
        <v>108</v>
      </c>
      <c r="J207" s="66">
        <f>IFERROR(VLOOKUP(I207,'Table 2'!$G$10:$J$154,2,FALSE),0)</f>
        <v>12</v>
      </c>
      <c r="K207" s="66">
        <f>IFERROR(VLOOKUP(I207,'Table 2'!$G$10:$J$154,3,FALSE),0)</f>
        <v>1</v>
      </c>
      <c r="L207" s="66">
        <f>IFERROR(VLOOKUP(I207,'Table 2'!$G$10:$J$154,4,FALSE),0)</f>
        <v>34</v>
      </c>
    </row>
    <row r="208" spans="3:20" ht="15" thickBot="1" x14ac:dyDescent="0.35">
      <c r="D208" s="8" t="s">
        <v>144</v>
      </c>
      <c r="E208" s="16">
        <f>SUM(E200:E207)</f>
        <v>136</v>
      </c>
      <c r="F208" s="16">
        <f>SUM(F200:F207)</f>
        <v>507</v>
      </c>
      <c r="G208" s="16">
        <f>SUM(G200:G207)</f>
        <v>1150</v>
      </c>
      <c r="I208" s="27" t="s">
        <v>177</v>
      </c>
      <c r="J208" s="66">
        <f>IFERROR(VLOOKUP(I208,'Table 2'!$G$10:$J$154,2,FALSE),0)</f>
        <v>3</v>
      </c>
      <c r="K208" s="66">
        <f>IFERROR(VLOOKUP(I208,'Table 2'!$G$10:$J$154,3,FALSE),0)</f>
        <v>0</v>
      </c>
      <c r="L208" s="66">
        <f>IFERROR(VLOOKUP(I208,'Table 2'!$G$10:$J$154,4,FALSE),0)</f>
        <v>3</v>
      </c>
    </row>
    <row r="209" spans="3:20" x14ac:dyDescent="0.3">
      <c r="I209" s="27" t="s">
        <v>38</v>
      </c>
      <c r="J209" s="66">
        <f>IFERROR(VLOOKUP(I209,'Table 2'!$G$10:$J$154,2,FALSE),0)</f>
        <v>347</v>
      </c>
      <c r="K209" s="66">
        <f>IFERROR(VLOOKUP(I209,'Table 2'!$G$10:$J$154,3,FALSE),0)</f>
        <v>1453</v>
      </c>
      <c r="L209" s="66">
        <f>IFERROR(VLOOKUP(I209,'Table 2'!$G$10:$J$154,4,FALSE),0)</f>
        <v>711</v>
      </c>
    </row>
    <row r="210" spans="3:20" x14ac:dyDescent="0.3">
      <c r="I210" s="27" t="s">
        <v>81</v>
      </c>
      <c r="J210" s="66">
        <f>IFERROR(VLOOKUP(I210,'Table 2'!$G$10:$J$154,2,FALSE),0)</f>
        <v>675</v>
      </c>
      <c r="K210" s="66">
        <f>IFERROR(VLOOKUP(I210,'Table 2'!$G$10:$J$154,3,FALSE),0)</f>
        <v>98</v>
      </c>
      <c r="L210" s="66">
        <f>IFERROR(VLOOKUP(I210,'Table 2'!$G$10:$J$154,4,FALSE),0)</f>
        <v>871</v>
      </c>
    </row>
    <row r="211" spans="3:20" x14ac:dyDescent="0.3">
      <c r="I211" s="27" t="s">
        <v>189</v>
      </c>
      <c r="J211" s="66">
        <v>287</v>
      </c>
      <c r="K211" s="66">
        <v>656</v>
      </c>
      <c r="L211" s="66">
        <v>1599</v>
      </c>
    </row>
    <row r="212" spans="3:20" ht="15" thickBot="1" x14ac:dyDescent="0.35">
      <c r="I212" s="27" t="s">
        <v>118</v>
      </c>
      <c r="J212" s="66">
        <f>IFERROR(VLOOKUP(I212,'Table 2'!$G$10:$J$154,2,FALSE),0)</f>
        <v>1</v>
      </c>
      <c r="K212" s="66">
        <f>IFERROR(VLOOKUP(I212,'Table 2'!$G$10:$J$154,3,FALSE),0)</f>
        <v>3</v>
      </c>
      <c r="L212" s="66">
        <f>IFERROR(VLOOKUP(I212,'Table 2'!$G$10:$J$154,4,FALSE),0)</f>
        <v>7</v>
      </c>
    </row>
    <row r="213" spans="3:20" ht="15" thickBot="1" x14ac:dyDescent="0.35">
      <c r="I213" s="8" t="s">
        <v>144</v>
      </c>
      <c r="J213" s="16">
        <f>SUM(J200:J212)</f>
        <v>1355</v>
      </c>
      <c r="K213" s="16">
        <f>SUM(K200:K212)</f>
        <v>2405</v>
      </c>
      <c r="L213" s="16">
        <f>SUM(L200:L212)</f>
        <v>3423</v>
      </c>
    </row>
    <row r="216" spans="3:20" ht="15" thickBot="1" x14ac:dyDescent="0.35">
      <c r="I216" s="17"/>
      <c r="J216" s="3"/>
      <c r="K216" s="3"/>
      <c r="L216" s="3"/>
    </row>
    <row r="217" spans="3:20" ht="16.2" thickBot="1" x14ac:dyDescent="0.35">
      <c r="C217" s="43" t="s">
        <v>142</v>
      </c>
      <c r="D217" s="107" t="s">
        <v>156</v>
      </c>
      <c r="E217" s="108"/>
    </row>
    <row r="218" spans="3:20" ht="15" thickBot="1" x14ac:dyDescent="0.35"/>
    <row r="219" spans="3:20" ht="16.2" thickBot="1" x14ac:dyDescent="0.35">
      <c r="D219" s="109" t="s">
        <v>97</v>
      </c>
      <c r="E219" s="110"/>
      <c r="F219" s="110"/>
      <c r="G219" s="111"/>
      <c r="I219" s="112" t="s">
        <v>112</v>
      </c>
      <c r="J219" s="113"/>
      <c r="K219" s="113"/>
      <c r="L219" s="114"/>
      <c r="T219" s="4"/>
    </row>
    <row r="220" spans="3:20" ht="15" thickBot="1" x14ac:dyDescent="0.35"/>
    <row r="221" spans="3:20" ht="15" thickBot="1" x14ac:dyDescent="0.35">
      <c r="D221" s="5" t="s">
        <v>93</v>
      </c>
      <c r="E221" s="6" t="s">
        <v>94</v>
      </c>
      <c r="F221" s="6" t="s">
        <v>95</v>
      </c>
      <c r="G221" s="7" t="s">
        <v>96</v>
      </c>
      <c r="I221" s="8" t="s">
        <v>93</v>
      </c>
      <c r="J221" s="5" t="s">
        <v>94</v>
      </c>
      <c r="K221" s="6" t="s">
        <v>95</v>
      </c>
      <c r="L221" s="7" t="s">
        <v>96</v>
      </c>
    </row>
    <row r="222" spans="3:20" x14ac:dyDescent="0.3">
      <c r="D222" s="27" t="s">
        <v>53</v>
      </c>
      <c r="E222" s="66">
        <f>IFERROR(VLOOKUP(D222,'Table 2'!$B$10:$E$121,2,FALSE),0)</f>
        <v>14</v>
      </c>
      <c r="F222" s="66">
        <f>IFERROR(VLOOKUP(D222,'Table 2'!$B$10:$E$121,3,FALSE),0)</f>
        <v>106</v>
      </c>
      <c r="G222" s="66">
        <f>IFERROR(VLOOKUP(D222,'Table 2'!$B$10:$E$121,4,FALSE),0)</f>
        <v>226</v>
      </c>
      <c r="I222" s="27" t="s">
        <v>53</v>
      </c>
      <c r="J222" s="66">
        <f>IFERROR(VLOOKUP(I222,'Table 2'!$G$10:$J$154,2,FALSE),0)</f>
        <v>129</v>
      </c>
      <c r="K222" s="66">
        <f>IFERROR(VLOOKUP(I222,'Table 2'!$G$10:$J$154,3,FALSE),0)</f>
        <v>91</v>
      </c>
      <c r="L222" s="66">
        <f>IFERROR(VLOOKUP(I222,'Table 2'!$G$10:$J$154,4,FALSE),0)</f>
        <v>133</v>
      </c>
    </row>
    <row r="223" spans="3:20" ht="15" thickBot="1" x14ac:dyDescent="0.35">
      <c r="D223" s="27" t="s">
        <v>170</v>
      </c>
      <c r="E223" s="66">
        <f>IFERROR(VLOOKUP(D223,'Table 2'!$B$10:$E$121,2,FALSE),0)</f>
        <v>0</v>
      </c>
      <c r="F223" s="66">
        <f>IFERROR(VLOOKUP(D223,'Table 2'!$B$10:$E$121,3,FALSE),0)</f>
        <v>0</v>
      </c>
      <c r="G223" s="66">
        <f>IFERROR(VLOOKUP(D223,'Table 2'!$B$10:$E$121,4,FALSE),0)</f>
        <v>0</v>
      </c>
      <c r="I223" s="27" t="s">
        <v>170</v>
      </c>
      <c r="J223" s="66">
        <f>IFERROR(VLOOKUP(I223,'Table 2'!$G$10:$J$154,2,FALSE),0)</f>
        <v>0</v>
      </c>
      <c r="K223" s="66">
        <f>IFERROR(VLOOKUP(I223,'Table 2'!$G$10:$J$154,3,FALSE),0)</f>
        <v>0</v>
      </c>
      <c r="L223" s="66">
        <f>IFERROR(VLOOKUP(I223,'Table 2'!$G$10:$J$154,4,FALSE),0)</f>
        <v>0</v>
      </c>
    </row>
    <row r="224" spans="3:20" ht="15" thickBot="1" x14ac:dyDescent="0.35">
      <c r="D224" s="27" t="s">
        <v>102</v>
      </c>
      <c r="E224" s="66">
        <f>IFERROR(VLOOKUP(D224,'Table 2'!$B$10:$E$121,2,FALSE),0)</f>
        <v>0</v>
      </c>
      <c r="F224" s="66">
        <f>IFERROR(VLOOKUP(D224,'Table 2'!$B$10:$E$121,3,FALSE),0)</f>
        <v>11</v>
      </c>
      <c r="G224" s="66">
        <f>IFERROR(VLOOKUP(D224,'Table 2'!$B$10:$E$121,4,FALSE),0)</f>
        <v>22</v>
      </c>
      <c r="I224" s="8" t="s">
        <v>144</v>
      </c>
      <c r="J224" s="16">
        <f>SUM(J222:J223)</f>
        <v>129</v>
      </c>
      <c r="K224" s="16">
        <f>SUM(K222:K223)</f>
        <v>91</v>
      </c>
      <c r="L224" s="16">
        <f>SUM(L222:L223)</f>
        <v>133</v>
      </c>
    </row>
    <row r="225" spans="3:20" ht="15" thickBot="1" x14ac:dyDescent="0.35">
      <c r="D225" s="27" t="s">
        <v>114</v>
      </c>
      <c r="E225" s="66">
        <f>IFERROR(VLOOKUP(D225,'Table 2'!$B$10:$E$121,2,FALSE),0)</f>
        <v>0</v>
      </c>
      <c r="F225" s="66">
        <f>IFERROR(VLOOKUP(D225,'Table 2'!$B$10:$E$121,3,FALSE),0)</f>
        <v>26</v>
      </c>
      <c r="G225" s="66">
        <f>IFERROR(VLOOKUP(D225,'Table 2'!$B$10:$E$121,4,FALSE),0)</f>
        <v>52</v>
      </c>
    </row>
    <row r="226" spans="3:20" ht="15" thickBot="1" x14ac:dyDescent="0.35">
      <c r="D226" s="8" t="s">
        <v>144</v>
      </c>
      <c r="E226" s="16">
        <f>SUM(E222:E225)</f>
        <v>14</v>
      </c>
      <c r="F226" s="16">
        <f>SUM(F222:F225)</f>
        <v>143</v>
      </c>
      <c r="G226" s="16">
        <f>SUM(G222:G225)</f>
        <v>300</v>
      </c>
    </row>
    <row r="229" spans="3:20" ht="15" thickBot="1" x14ac:dyDescent="0.35"/>
    <row r="230" spans="3:20" ht="16.2" thickBot="1" x14ac:dyDescent="0.35">
      <c r="C230" s="43" t="s">
        <v>142</v>
      </c>
      <c r="D230" s="107" t="s">
        <v>157</v>
      </c>
      <c r="E230" s="108"/>
    </row>
    <row r="231" spans="3:20" ht="15" thickBot="1" x14ac:dyDescent="0.35"/>
    <row r="232" spans="3:20" ht="16.2" thickBot="1" x14ac:dyDescent="0.35">
      <c r="D232" s="109" t="s">
        <v>97</v>
      </c>
      <c r="E232" s="110"/>
      <c r="F232" s="110"/>
      <c r="G232" s="111"/>
      <c r="I232" s="112" t="s">
        <v>112</v>
      </c>
      <c r="J232" s="113"/>
      <c r="K232" s="113"/>
      <c r="L232" s="114"/>
      <c r="T232" s="4"/>
    </row>
    <row r="233" spans="3:20" ht="15" thickBot="1" x14ac:dyDescent="0.35"/>
    <row r="234" spans="3:20" ht="15" thickBot="1" x14ac:dyDescent="0.35">
      <c r="D234" s="5" t="s">
        <v>93</v>
      </c>
      <c r="E234" s="13" t="s">
        <v>94</v>
      </c>
      <c r="F234" s="13" t="s">
        <v>95</v>
      </c>
      <c r="G234" s="14" t="s">
        <v>96</v>
      </c>
      <c r="I234" s="8" t="s">
        <v>93</v>
      </c>
      <c r="J234" s="5" t="s">
        <v>94</v>
      </c>
      <c r="K234" s="6" t="s">
        <v>95</v>
      </c>
      <c r="L234" s="7" t="s">
        <v>96</v>
      </c>
    </row>
    <row r="235" spans="3:20" x14ac:dyDescent="0.3">
      <c r="D235" s="27" t="s">
        <v>99</v>
      </c>
      <c r="E235" s="66">
        <f>IFERROR(VLOOKUP(D235,'Table 2'!$B$10:$E$121,2,FALSE),0)</f>
        <v>1</v>
      </c>
      <c r="F235" s="66">
        <f>IFERROR(VLOOKUP(D235,'Table 2'!$B$10:$E$121,3,FALSE),0)</f>
        <v>1</v>
      </c>
      <c r="G235" s="66">
        <f>IFERROR(VLOOKUP(D235,'Table 2'!$B$10:$E$121,4,FALSE),0)</f>
        <v>3</v>
      </c>
      <c r="I235" s="27" t="s">
        <v>99</v>
      </c>
      <c r="J235" s="66">
        <f>IFERROR(VLOOKUP(I235,'Table 2'!$G$10:$J$154,2,FALSE),0)</f>
        <v>2</v>
      </c>
      <c r="K235" s="66">
        <f>IFERROR(VLOOKUP(I235,'Table 2'!$G$10:$J$154,3,FALSE),0)</f>
        <v>7</v>
      </c>
      <c r="L235" s="66">
        <f>IFERROR(VLOOKUP(I235,'Table 2'!$G$10:$J$154,4,FALSE),0)</f>
        <v>36</v>
      </c>
    </row>
    <row r="236" spans="3:20" x14ac:dyDescent="0.3">
      <c r="D236" s="68" t="s">
        <v>171</v>
      </c>
      <c r="E236" s="66">
        <f>IFERROR(VLOOKUP(D236,'Table 2'!$B$10:$E$121,2,FALSE),0)</f>
        <v>0</v>
      </c>
      <c r="F236" s="66">
        <f>IFERROR(VLOOKUP(D236,'Table 2'!$B$10:$E$121,3,FALSE),0)</f>
        <v>0</v>
      </c>
      <c r="G236" s="66">
        <f>IFERROR(VLOOKUP(D236,'Table 2'!$B$10:$E$121,4,FALSE),0)</f>
        <v>0</v>
      </c>
      <c r="I236" s="27" t="s">
        <v>100</v>
      </c>
      <c r="J236" s="66">
        <f>IFERROR(VLOOKUP(I236,'Table 2'!$G$10:$J$154,2,FALSE),0)</f>
        <v>28</v>
      </c>
      <c r="K236" s="66">
        <f>IFERROR(VLOOKUP(I236,'Table 2'!$G$10:$J$154,3,FALSE),0)</f>
        <v>15</v>
      </c>
      <c r="L236" s="66">
        <f>IFERROR(VLOOKUP(I236,'Table 2'!$G$10:$J$154,4,FALSE),0)</f>
        <v>52</v>
      </c>
    </row>
    <row r="237" spans="3:20" x14ac:dyDescent="0.3">
      <c r="D237" s="68" t="s">
        <v>9</v>
      </c>
      <c r="E237" s="66">
        <f>IFERROR(VLOOKUP(D237,'Table 2'!$B$10:$E$121,2,FALSE),0)</f>
        <v>3</v>
      </c>
      <c r="F237" s="66">
        <f>IFERROR(VLOOKUP(D237,'Table 2'!$B$10:$E$121,3,FALSE),0)</f>
        <v>13</v>
      </c>
      <c r="G237" s="66">
        <f>IFERROR(VLOOKUP(D237,'Table 2'!$B$10:$E$121,4,FALSE),0)</f>
        <v>29</v>
      </c>
      <c r="I237" s="38" t="s">
        <v>171</v>
      </c>
      <c r="J237" s="66">
        <f>IFERROR(VLOOKUP(I237,'Table 2'!$G$10:$J$154,2,FALSE),0)</f>
        <v>1</v>
      </c>
      <c r="K237" s="66">
        <f>IFERROR(VLOOKUP(I237,'Table 2'!$G$10:$J$154,3,FALSE),0)</f>
        <v>13</v>
      </c>
      <c r="L237" s="66">
        <f>IFERROR(VLOOKUP(I237,'Table 2'!$G$10:$J$154,4,FALSE),0)</f>
        <v>1</v>
      </c>
    </row>
    <row r="238" spans="3:20" x14ac:dyDescent="0.3">
      <c r="D238" s="68" t="s">
        <v>113</v>
      </c>
      <c r="E238" s="66">
        <f>IFERROR(VLOOKUP(D238,'Table 2'!$B$10:$E$121,2,FALSE),0)</f>
        <v>1</v>
      </c>
      <c r="F238" s="66">
        <f>IFERROR(VLOOKUP(D238,'Table 2'!$B$10:$E$121,3,FALSE),0)</f>
        <v>0</v>
      </c>
      <c r="G238" s="66">
        <f>IFERROR(VLOOKUP(D238,'Table 2'!$B$10:$E$121,4,FALSE),0)</f>
        <v>1</v>
      </c>
      <c r="I238" s="27" t="s">
        <v>9</v>
      </c>
      <c r="J238" s="66">
        <f>IFERROR(VLOOKUP(I238,'Table 2'!$G$10:$J$154,2,FALSE),0)</f>
        <v>41</v>
      </c>
      <c r="K238" s="66">
        <f>IFERROR(VLOOKUP(I238,'Table 2'!$G$10:$J$154,3,FALSE),0)</f>
        <v>500</v>
      </c>
      <c r="L238" s="66">
        <f>IFERROR(VLOOKUP(I238,'Table 2'!$G$10:$J$154,4,FALSE),0)</f>
        <v>243</v>
      </c>
    </row>
    <row r="239" spans="3:20" x14ac:dyDescent="0.3">
      <c r="D239" s="68" t="s">
        <v>103</v>
      </c>
      <c r="E239" s="66">
        <f>IFERROR(VLOOKUP(D239,'Table 2'!$B$10:$E$121,2,FALSE),0)</f>
        <v>1</v>
      </c>
      <c r="F239" s="66">
        <f>IFERROR(VLOOKUP(D239,'Table 2'!$B$10:$E$121,3,FALSE),0)</f>
        <v>1</v>
      </c>
      <c r="G239" s="66">
        <f>IFERROR(VLOOKUP(D239,'Table 2'!$B$10:$E$121,4,FALSE),0)</f>
        <v>3</v>
      </c>
      <c r="I239" s="28" t="s">
        <v>128</v>
      </c>
      <c r="J239" s="66">
        <f>IFERROR(VLOOKUP(I239,'Table 2'!$G$10:$J$154,2,FALSE),0)</f>
        <v>0</v>
      </c>
      <c r="K239" s="66">
        <f>IFERROR(VLOOKUP(I239,'Table 2'!$G$10:$J$154,3,FALSE),0)</f>
        <v>0</v>
      </c>
      <c r="L239" s="66">
        <f>IFERROR(VLOOKUP(I239,'Table 2'!$G$10:$J$154,4,FALSE),0)</f>
        <v>0</v>
      </c>
    </row>
    <row r="240" spans="3:20" x14ac:dyDescent="0.3">
      <c r="D240" s="68" t="s">
        <v>133</v>
      </c>
      <c r="E240" s="66">
        <f>IFERROR(VLOOKUP(D240,'Table 2'!$B$10:$E$121,2,FALSE),0)</f>
        <v>0</v>
      </c>
      <c r="F240" s="66">
        <f>IFERROR(VLOOKUP(D240,'Table 2'!$B$10:$E$121,3,FALSE),0)</f>
        <v>0</v>
      </c>
      <c r="G240" s="66">
        <f>IFERROR(VLOOKUP(D240,'Table 2'!$B$10:$E$121,4,FALSE),0)</f>
        <v>0</v>
      </c>
      <c r="I240" s="27" t="s">
        <v>113</v>
      </c>
      <c r="J240" s="66">
        <f>IFERROR(VLOOKUP(I240,'Table 2'!$G$10:$J$154,2,FALSE),0)</f>
        <v>13</v>
      </c>
      <c r="K240" s="66">
        <f>IFERROR(VLOOKUP(I240,'Table 2'!$G$10:$J$154,3,FALSE),0)</f>
        <v>3</v>
      </c>
      <c r="L240" s="66">
        <f>IFERROR(VLOOKUP(I240,'Table 2'!$G$10:$J$154,4,FALSE),0)</f>
        <v>85</v>
      </c>
    </row>
    <row r="241" spans="3:12" x14ac:dyDescent="0.3">
      <c r="D241" s="27" t="s">
        <v>43</v>
      </c>
      <c r="E241" s="66">
        <f>IFERROR(VLOOKUP(D241,'Table 2'!$B$10:$E$121,2,FALSE),0)</f>
        <v>0</v>
      </c>
      <c r="F241" s="66">
        <f>IFERROR(VLOOKUP(D241,'Table 2'!$B$10:$E$121,3,FALSE),0)</f>
        <v>3</v>
      </c>
      <c r="G241" s="66">
        <f>IFERROR(VLOOKUP(D241,'Table 2'!$B$10:$E$121,4,FALSE),0)</f>
        <v>6</v>
      </c>
      <c r="I241" s="27" t="s">
        <v>103</v>
      </c>
      <c r="J241" s="66">
        <f>IFERROR(VLOOKUP(I241,'Table 2'!$G$10:$J$154,2,FALSE),0)</f>
        <v>2</v>
      </c>
      <c r="K241" s="66">
        <f>IFERROR(VLOOKUP(I241,'Table 2'!$G$10:$J$154,3,FALSE),0)</f>
        <v>2</v>
      </c>
      <c r="L241" s="66">
        <f>IFERROR(VLOOKUP(I241,'Table 2'!$G$10:$J$154,4,FALSE),0)</f>
        <v>32</v>
      </c>
    </row>
    <row r="242" spans="3:12" x14ac:dyDescent="0.3">
      <c r="D242" s="68" t="s">
        <v>57</v>
      </c>
      <c r="E242" s="66">
        <f>IFERROR(VLOOKUP(D242,'Table 2'!$B$10:$E$121,2,FALSE),0)</f>
        <v>24</v>
      </c>
      <c r="F242" s="66">
        <f>IFERROR(VLOOKUP(D242,'Table 2'!$B$10:$E$121,3,FALSE),0)</f>
        <v>187</v>
      </c>
      <c r="G242" s="66">
        <f>IFERROR(VLOOKUP(D242,'Table 2'!$B$10:$E$121,4,FALSE),0)</f>
        <v>398</v>
      </c>
      <c r="I242" s="27" t="s">
        <v>104</v>
      </c>
      <c r="J242" s="66">
        <f>IFERROR(VLOOKUP(I242,'Table 2'!$G$10:$J$154,2,FALSE),0)</f>
        <v>25</v>
      </c>
      <c r="K242" s="66">
        <f>IFERROR(VLOOKUP(I242,'Table 2'!$G$10:$J$154,3,FALSE),0)</f>
        <v>36</v>
      </c>
      <c r="L242" s="66">
        <f>IFERROR(VLOOKUP(I242,'Table 2'!$G$10:$J$154,4,FALSE),0)</f>
        <v>29</v>
      </c>
    </row>
    <row r="243" spans="3:12" x14ac:dyDescent="0.3">
      <c r="D243" s="69" t="s">
        <v>109</v>
      </c>
      <c r="E243" s="66">
        <f>IFERROR(VLOOKUP(D243,'Table 2'!$B$10:$E$121,2,FALSE),0)</f>
        <v>2</v>
      </c>
      <c r="F243" s="66">
        <f>IFERROR(VLOOKUP(D243,'Table 2'!$B$10:$E$121,3,FALSE),0)</f>
        <v>0</v>
      </c>
      <c r="G243" s="66">
        <f>IFERROR(VLOOKUP(D243,'Table 2'!$B$10:$E$121,4,FALSE),0)</f>
        <v>2</v>
      </c>
      <c r="I243" s="27" t="s">
        <v>43</v>
      </c>
      <c r="J243" s="66">
        <f>IFERROR(VLOOKUP(I243,'Table 2'!$G$10:$J$154,2,FALSE),0)</f>
        <v>1</v>
      </c>
      <c r="K243" s="66">
        <f>IFERROR(VLOOKUP(I243,'Table 2'!$G$10:$J$154,3,FALSE),0)</f>
        <v>2075</v>
      </c>
      <c r="L243" s="66">
        <f>IFERROR(VLOOKUP(I243,'Table 2'!$G$10:$J$154,4,FALSE),0)</f>
        <v>141</v>
      </c>
    </row>
    <row r="244" spans="3:12" x14ac:dyDescent="0.3">
      <c r="D244" s="69" t="s">
        <v>73</v>
      </c>
      <c r="E244" s="66">
        <f>IFERROR(VLOOKUP(D244,'Table 2'!$B$10:$E$121,2,FALSE),0)</f>
        <v>110</v>
      </c>
      <c r="F244" s="66">
        <f>IFERROR(VLOOKUP(D244,'Table 2'!$B$10:$E$121,3,FALSE),0)</f>
        <v>678</v>
      </c>
      <c r="G244" s="66">
        <f>IFERROR(VLOOKUP(D244,'Table 2'!$B$10:$E$121,4,FALSE),0)</f>
        <v>1466</v>
      </c>
      <c r="I244" s="27" t="s">
        <v>57</v>
      </c>
      <c r="J244" s="66">
        <f>IFERROR(VLOOKUP(I244,'Table 2'!$G$10:$J$154,2,FALSE),0)</f>
        <v>61</v>
      </c>
      <c r="K244" s="66">
        <f>IFERROR(VLOOKUP(I244,'Table 2'!$G$10:$J$154,3,FALSE),0)</f>
        <v>16</v>
      </c>
      <c r="L244" s="66">
        <f>IFERROR(VLOOKUP(I244,'Table 2'!$G$10:$J$154,4,FALSE),0)</f>
        <v>189</v>
      </c>
    </row>
    <row r="245" spans="3:12" ht="15" thickBot="1" x14ac:dyDescent="0.35">
      <c r="D245" s="69" t="s">
        <v>111</v>
      </c>
      <c r="E245" s="82">
        <f>IFERROR(VLOOKUP(D245,'Table 2'!$B$10:$E$121,2,FALSE),0)</f>
        <v>0</v>
      </c>
      <c r="F245" s="82">
        <f>IFERROR(VLOOKUP(D245,'Table 2'!$B$10:$E$121,3,FALSE),0)</f>
        <v>0</v>
      </c>
      <c r="G245" s="82">
        <f>IFERROR(VLOOKUP(D245,'Table 2'!$B$10:$E$121,4,FALSE),0)</f>
        <v>0</v>
      </c>
      <c r="I245" s="27" t="s">
        <v>109</v>
      </c>
      <c r="J245" s="66">
        <f>IFERROR(VLOOKUP(I245,'Table 2'!$G$10:$J$154,2,FALSE),0)</f>
        <v>456</v>
      </c>
      <c r="K245" s="66">
        <f>IFERROR(VLOOKUP(I245,'Table 2'!$G$10:$J$154,3,FALSE),0)</f>
        <v>81</v>
      </c>
      <c r="L245" s="66">
        <f>IFERROR(VLOOKUP(I245,'Table 2'!$G$10:$J$154,4,FALSE),0)</f>
        <v>618</v>
      </c>
    </row>
    <row r="246" spans="3:12" ht="15" thickBot="1" x14ac:dyDescent="0.35">
      <c r="D246" s="8" t="s">
        <v>144</v>
      </c>
      <c r="E246" s="16">
        <f>SUM(E235:E245)</f>
        <v>142</v>
      </c>
      <c r="F246" s="16">
        <f>SUM(F235:F245)</f>
        <v>883</v>
      </c>
      <c r="G246" s="16">
        <f>SUM(G235:G245)</f>
        <v>1908</v>
      </c>
      <c r="I246" s="27" t="s">
        <v>140</v>
      </c>
      <c r="J246" s="66">
        <f>IFERROR(VLOOKUP(I246,'Table 2'!$G$10:$J$154,2,FALSE),0)</f>
        <v>1</v>
      </c>
      <c r="K246" s="66">
        <f>IFERROR(VLOOKUP(I246,'Table 2'!$G$10:$J$154,3,FALSE),0)</f>
        <v>5</v>
      </c>
      <c r="L246" s="66">
        <f>IFERROR(VLOOKUP(I246,'Table 2'!$G$10:$J$154,4,FALSE),0)</f>
        <v>11</v>
      </c>
    </row>
    <row r="247" spans="3:12" ht="15" thickBot="1" x14ac:dyDescent="0.35">
      <c r="I247" s="27" t="s">
        <v>111</v>
      </c>
      <c r="J247" s="66">
        <f>IFERROR(VLOOKUP(I247,'Table 2'!$G$10:$J$154,2,FALSE),0)</f>
        <v>25</v>
      </c>
      <c r="K247" s="66">
        <f>IFERROR(VLOOKUP(I247,'Table 2'!$G$10:$J$154,3,FALSE),0)</f>
        <v>4</v>
      </c>
      <c r="L247" s="66">
        <f>IFERROR(VLOOKUP(I247,'Table 2'!$G$10:$J$154,4,FALSE),0)</f>
        <v>33</v>
      </c>
    </row>
    <row r="248" spans="3:12" ht="15" thickBot="1" x14ac:dyDescent="0.35">
      <c r="I248" s="8" t="s">
        <v>144</v>
      </c>
      <c r="J248" s="16">
        <f>SUM(J235:J247)</f>
        <v>656</v>
      </c>
      <c r="K248" s="16">
        <f>SUM(K235:K247)</f>
        <v>2757</v>
      </c>
      <c r="L248" s="16">
        <f>SUM(L235:L247)</f>
        <v>1470</v>
      </c>
    </row>
    <row r="254" spans="3:12" ht="15" thickBot="1" x14ac:dyDescent="0.35">
      <c r="I254" s="17"/>
      <c r="J254" s="3"/>
      <c r="K254" s="3"/>
      <c r="L254" s="3"/>
    </row>
    <row r="255" spans="3:12" ht="16.2" thickBot="1" x14ac:dyDescent="0.35">
      <c r="C255" s="43" t="s">
        <v>142</v>
      </c>
      <c r="D255" s="107" t="s">
        <v>158</v>
      </c>
      <c r="E255" s="108"/>
    </row>
    <row r="256" spans="3:12" ht="15" thickBot="1" x14ac:dyDescent="0.35"/>
    <row r="257" spans="3:20" ht="16.2" thickBot="1" x14ac:dyDescent="0.35">
      <c r="D257" s="109" t="s">
        <v>97</v>
      </c>
      <c r="E257" s="110"/>
      <c r="F257" s="110"/>
      <c r="G257" s="111"/>
      <c r="I257" s="112" t="s">
        <v>112</v>
      </c>
      <c r="J257" s="113"/>
      <c r="K257" s="113"/>
      <c r="L257" s="114"/>
      <c r="T257" s="4"/>
    </row>
    <row r="258" spans="3:20" ht="15" thickBot="1" x14ac:dyDescent="0.35"/>
    <row r="259" spans="3:20" ht="15" thickBot="1" x14ac:dyDescent="0.35">
      <c r="D259" s="5" t="s">
        <v>93</v>
      </c>
      <c r="E259" s="6" t="s">
        <v>94</v>
      </c>
      <c r="F259" s="6" t="s">
        <v>95</v>
      </c>
      <c r="G259" s="7" t="s">
        <v>96</v>
      </c>
      <c r="I259" s="8" t="s">
        <v>93</v>
      </c>
      <c r="J259" s="5" t="s">
        <v>94</v>
      </c>
      <c r="K259" s="6" t="s">
        <v>95</v>
      </c>
      <c r="L259" s="7" t="s">
        <v>96</v>
      </c>
    </row>
    <row r="260" spans="3:20" x14ac:dyDescent="0.3">
      <c r="D260" s="30" t="s">
        <v>0</v>
      </c>
      <c r="E260" s="66">
        <f>IFERROR(VLOOKUP(D260,'Table 2'!$B$10:$E$117,2,FALSE),0)</f>
        <v>1307</v>
      </c>
      <c r="F260" s="66">
        <f>IFERROR(VLOOKUP(D260,'Table 2'!$B$10:$E$117,3,FALSE),0)</f>
        <v>48</v>
      </c>
      <c r="G260" s="66">
        <f>IFERROR(VLOOKUP(D260,'Table 2'!$B$10:$E$117,4,FALSE),0)</f>
        <v>1403.25</v>
      </c>
      <c r="I260" s="28" t="s">
        <v>0</v>
      </c>
      <c r="J260" s="66">
        <f>IFERROR(VLOOKUP(I260,'Table 2'!$G$10:$J$154,2,FALSE),0)</f>
        <v>406</v>
      </c>
      <c r="K260" s="66">
        <f>IFERROR(VLOOKUP(I260,'Table 2'!$G$10:$J$154,3,FALSE),0)</f>
        <v>17</v>
      </c>
      <c r="L260" s="66">
        <f>IFERROR(VLOOKUP(I260,'Table 2'!$G$10:$J$154,4,FALSE),0)</f>
        <v>4035.5</v>
      </c>
    </row>
    <row r="261" spans="3:20" x14ac:dyDescent="0.3">
      <c r="D261" s="27" t="s">
        <v>26</v>
      </c>
      <c r="E261" s="66">
        <f>IFERROR(VLOOKUP(D261,'Table 2'!$B$10:$E$117,2,FALSE),0)</f>
        <v>15</v>
      </c>
      <c r="F261" s="66">
        <f>IFERROR(VLOOKUP(D261,'Table 2'!$B$10:$E$117,3,FALSE),0)</f>
        <v>4</v>
      </c>
      <c r="G261" s="66">
        <f>IFERROR(VLOOKUP(D261,'Table 2'!$B$10:$E$117,4,FALSE),0)</f>
        <v>23</v>
      </c>
      <c r="I261" s="28" t="s">
        <v>26</v>
      </c>
      <c r="J261" s="66">
        <f>IFERROR(VLOOKUP(I261,'Table 2'!$G$10:$J$154,2,FALSE),0)</f>
        <v>24</v>
      </c>
      <c r="K261" s="66">
        <f>IFERROR(VLOOKUP(I261,'Table 2'!$G$10:$J$154,3,FALSE),0)</f>
        <v>188</v>
      </c>
      <c r="L261" s="66">
        <f>IFERROR(VLOOKUP(I261,'Table 2'!$G$10:$J$154,4,FALSE),0)</f>
        <v>168</v>
      </c>
    </row>
    <row r="262" spans="3:20" ht="15" thickBot="1" x14ac:dyDescent="0.35">
      <c r="D262" s="27" t="s">
        <v>49</v>
      </c>
      <c r="E262" s="66">
        <f>IFERROR(VLOOKUP(D262,'Table 2'!$B$10:$E$117,2,FALSE),0)</f>
        <v>0</v>
      </c>
      <c r="F262" s="66">
        <f>IFERROR(VLOOKUP(D262,'Table 2'!$B$10:$E$117,3,FALSE),0)</f>
        <v>1</v>
      </c>
      <c r="G262" s="66">
        <f>IFERROR(VLOOKUP(D262,'Table 2'!$B$10:$E$117,4,FALSE),0)</f>
        <v>2</v>
      </c>
      <c r="I262" s="28" t="s">
        <v>49</v>
      </c>
      <c r="J262" s="66">
        <f>IFERROR(VLOOKUP(I262,'Table 2'!$G$10:$J$154,2,FALSE),0)</f>
        <v>307</v>
      </c>
      <c r="K262" s="66">
        <f>IFERROR(VLOOKUP(I262,'Table 2'!$G$10:$J$154,3,FALSE),0)</f>
        <v>11</v>
      </c>
      <c r="L262" s="66">
        <f>IFERROR(VLOOKUP(I262,'Table 2'!$G$10:$J$154,4,FALSE),0)</f>
        <v>775.25</v>
      </c>
    </row>
    <row r="263" spans="3:20" ht="15" thickBot="1" x14ac:dyDescent="0.35">
      <c r="D263" s="8" t="s">
        <v>144</v>
      </c>
      <c r="E263" s="16">
        <f>SUM(E260:E262)</f>
        <v>1322</v>
      </c>
      <c r="F263" s="16">
        <f>SUM(F260:F262)</f>
        <v>53</v>
      </c>
      <c r="G263" s="16">
        <f>SUM(G260:G262)</f>
        <v>1428.25</v>
      </c>
      <c r="I263" s="27" t="s">
        <v>188</v>
      </c>
      <c r="J263" s="66">
        <f>IFERROR(VLOOKUP(I263,'Table 2'!$G$10:$J$154,2,FALSE),0)</f>
        <v>0</v>
      </c>
      <c r="K263" s="66">
        <f>IFERROR(VLOOKUP(I263,'Table 2'!$G$10:$J$154,3,FALSE),0)</f>
        <v>123</v>
      </c>
      <c r="L263" s="66">
        <f>IFERROR(VLOOKUP(I263,'Table 2'!$G$10:$J$154,4,FALSE),0)</f>
        <v>2</v>
      </c>
    </row>
    <row r="264" spans="3:20" ht="15" thickBot="1" x14ac:dyDescent="0.35">
      <c r="I264" s="8" t="s">
        <v>144</v>
      </c>
      <c r="J264" s="16">
        <f>SUM(J260:J263)</f>
        <v>737</v>
      </c>
      <c r="K264" s="16">
        <f>SUM(K260:K263)</f>
        <v>339</v>
      </c>
      <c r="L264" s="16">
        <f>SUM(L260:L263)</f>
        <v>4980.75</v>
      </c>
    </row>
    <row r="266" spans="3:20" ht="15" thickBot="1" x14ac:dyDescent="0.35"/>
    <row r="267" spans="3:20" ht="16.2" thickBot="1" x14ac:dyDescent="0.35">
      <c r="C267" s="43" t="s">
        <v>142</v>
      </c>
      <c r="D267" s="107" t="s">
        <v>159</v>
      </c>
      <c r="E267" s="108"/>
    </row>
    <row r="268" spans="3:20" ht="15" thickBot="1" x14ac:dyDescent="0.35"/>
    <row r="269" spans="3:20" ht="16.2" thickBot="1" x14ac:dyDescent="0.35">
      <c r="D269" s="109" t="s">
        <v>97</v>
      </c>
      <c r="E269" s="110"/>
      <c r="F269" s="110"/>
      <c r="G269" s="111"/>
      <c r="I269" s="109" t="s">
        <v>112</v>
      </c>
      <c r="J269" s="110"/>
      <c r="K269" s="110"/>
      <c r="L269" s="111"/>
      <c r="T269" s="4"/>
    </row>
    <row r="270" spans="3:20" ht="15" thickBot="1" x14ac:dyDescent="0.35"/>
    <row r="271" spans="3:20" ht="15" thickBot="1" x14ac:dyDescent="0.35">
      <c r="D271" s="9" t="s">
        <v>93</v>
      </c>
      <c r="E271" s="10" t="s">
        <v>94</v>
      </c>
      <c r="F271" s="10" t="s">
        <v>95</v>
      </c>
      <c r="G271" s="11" t="s">
        <v>96</v>
      </c>
      <c r="I271" s="8" t="s">
        <v>93</v>
      </c>
      <c r="J271" s="5" t="s">
        <v>94</v>
      </c>
      <c r="K271" s="13" t="s">
        <v>95</v>
      </c>
      <c r="L271" s="14" t="s">
        <v>96</v>
      </c>
    </row>
    <row r="272" spans="3:20" x14ac:dyDescent="0.3">
      <c r="D272" s="27" t="s">
        <v>1</v>
      </c>
      <c r="E272" s="82">
        <f>IFERROR(VLOOKUP(D272,'Table 2'!$B$10:$E$121,2,FALSE),0)</f>
        <v>459</v>
      </c>
      <c r="F272" s="82">
        <f>IFERROR(VLOOKUP(D272,'Table 2'!$B$10:$E$121,3,FALSE),0)</f>
        <v>314</v>
      </c>
      <c r="G272" s="82">
        <f>IFERROR(VLOOKUP(D272,'Table 2'!$B$10:$E$121,4,FALSE),0)</f>
        <v>1087</v>
      </c>
      <c r="I272" s="28" t="s">
        <v>1</v>
      </c>
      <c r="J272" s="66">
        <f>IFERROR(VLOOKUP(I272,'Table 2'!$G$10:$J$154,2,FALSE),0)</f>
        <v>13</v>
      </c>
      <c r="K272" s="66">
        <f>IFERROR(VLOOKUP(I272,'Table 2'!$G$10:$J$154,3,FALSE),0)</f>
        <v>84</v>
      </c>
      <c r="L272" s="66">
        <f>IFERROR(VLOOKUP(I272,'Table 2'!$G$10:$J$154,4,FALSE),0)</f>
        <v>27</v>
      </c>
    </row>
    <row r="273" spans="3:12" x14ac:dyDescent="0.3">
      <c r="D273" s="27" t="s">
        <v>6</v>
      </c>
      <c r="E273" s="82">
        <f>IFERROR(VLOOKUP(D273,'Table 2'!$B$10:$E$121,2,FALSE),0)</f>
        <v>548</v>
      </c>
      <c r="F273" s="82">
        <f>IFERROR(VLOOKUP(D273,'Table 2'!$B$10:$E$121,3,FALSE),0)</f>
        <v>4083</v>
      </c>
      <c r="G273" s="82">
        <f>IFERROR(VLOOKUP(D273,'Table 2'!$B$10:$E$121,4,FALSE),0)</f>
        <v>8714</v>
      </c>
      <c r="I273" s="27" t="s">
        <v>6</v>
      </c>
      <c r="J273" s="66">
        <f>IFERROR(VLOOKUP(I273,'Table 2'!$G$10:$J$154,2,FALSE),0)</f>
        <v>387</v>
      </c>
      <c r="K273" s="66">
        <f>IFERROR(VLOOKUP(I273,'Table 2'!$G$10:$J$154,3,FALSE),0)</f>
        <v>0</v>
      </c>
      <c r="L273" s="66">
        <f>IFERROR(VLOOKUP(I273,'Table 2'!$G$10:$J$154,4,FALSE),0)</f>
        <v>417</v>
      </c>
    </row>
    <row r="274" spans="3:12" x14ac:dyDescent="0.3">
      <c r="D274" s="27" t="s">
        <v>11</v>
      </c>
      <c r="E274" s="82">
        <f>IFERROR(VLOOKUP(D274,'Table 2'!$B$10:$E$121,2,FALSE),0)</f>
        <v>27</v>
      </c>
      <c r="F274" s="82">
        <f>IFERROR(VLOOKUP(D274,'Table 2'!$B$10:$E$121,3,FALSE),0)</f>
        <v>72</v>
      </c>
      <c r="G274" s="82">
        <f>IFERROR(VLOOKUP(D274,'Table 2'!$B$10:$E$121,4,FALSE),0)</f>
        <v>171</v>
      </c>
      <c r="I274" s="38" t="s">
        <v>11</v>
      </c>
      <c r="J274" s="66">
        <f>IFERROR(VLOOKUP(I274,'Table 2'!$G$10:$J$154,2,FALSE),0)</f>
        <v>9</v>
      </c>
      <c r="K274" s="66">
        <f>IFERROR(VLOOKUP(I274,'Table 2'!$G$10:$J$154,3,FALSE),0)</f>
        <v>1518</v>
      </c>
      <c r="L274" s="66">
        <f>IFERROR(VLOOKUP(I274,'Table 2'!$G$10:$J$154,4,FALSE),0)</f>
        <v>53</v>
      </c>
    </row>
    <row r="275" spans="3:12" x14ac:dyDescent="0.3">
      <c r="D275" s="27" t="s">
        <v>13</v>
      </c>
      <c r="E275" s="82">
        <f>IFERROR(VLOOKUP(D275,'Table 2'!$B$10:$E$121,2,FALSE),0)</f>
        <v>82</v>
      </c>
      <c r="F275" s="82">
        <f>IFERROR(VLOOKUP(D275,'Table 2'!$B$10:$E$121,3,FALSE),0)</f>
        <v>25</v>
      </c>
      <c r="G275" s="82">
        <f>IFERROR(VLOOKUP(D275,'Table 2'!$B$10:$E$121,4,FALSE),0)</f>
        <v>132</v>
      </c>
      <c r="I275" s="27" t="s">
        <v>13</v>
      </c>
      <c r="J275" s="66">
        <f>IFERROR(VLOOKUP(I275,'Table 2'!$G$10:$J$154,2,FALSE),0)</f>
        <v>89</v>
      </c>
      <c r="K275" s="66">
        <f>IFERROR(VLOOKUP(I275,'Table 2'!$G$10:$J$154,3,FALSE),0)</f>
        <v>2</v>
      </c>
      <c r="L275" s="66">
        <f>IFERROR(VLOOKUP(I275,'Table 2'!$G$10:$J$154,4,FALSE),0)</f>
        <v>89</v>
      </c>
    </row>
    <row r="276" spans="3:12" x14ac:dyDescent="0.3">
      <c r="D276" s="27" t="s">
        <v>136</v>
      </c>
      <c r="E276" s="82">
        <f>IFERROR(VLOOKUP(D276,'Table 2'!$B$10:$E$121,2,FALSE),0)</f>
        <v>0</v>
      </c>
      <c r="F276" s="82">
        <f>IFERROR(VLOOKUP(D276,'Table 2'!$B$10:$E$121,3,FALSE),0)</f>
        <v>0</v>
      </c>
      <c r="G276" s="82">
        <f>IFERROR(VLOOKUP(D276,'Table 2'!$B$10:$E$121,4,FALSE),0)</f>
        <v>0</v>
      </c>
      <c r="I276" s="27" t="s">
        <v>105</v>
      </c>
      <c r="J276" s="66">
        <f>IFERROR(VLOOKUP(I276,'Table 2'!$G$10:$J$154,2,FALSE),0)</f>
        <v>0</v>
      </c>
      <c r="K276" s="66">
        <f>IFERROR(VLOOKUP(I276,'Table 2'!$G$10:$J$154,3,FALSE),0)</f>
        <v>1</v>
      </c>
      <c r="L276" s="66">
        <f>IFERROR(VLOOKUP(I276,'Table 2'!$G$10:$J$154,4,FALSE),0)</f>
        <v>192</v>
      </c>
    </row>
    <row r="277" spans="3:12" x14ac:dyDescent="0.3">
      <c r="D277" s="27" t="s">
        <v>62</v>
      </c>
      <c r="E277" s="82">
        <f>IFERROR(VLOOKUP(D277,'Table 2'!$B$10:$E$121,2,FALSE),0)</f>
        <v>3</v>
      </c>
      <c r="F277" s="82">
        <f>IFERROR(VLOOKUP(D277,'Table 2'!$B$10:$E$121,3,FALSE),0)</f>
        <v>8</v>
      </c>
      <c r="G277" s="82">
        <f>IFERROR(VLOOKUP(D277,'Table 2'!$B$10:$E$121,4,FALSE),0)</f>
        <v>19</v>
      </c>
      <c r="I277" s="28" t="s">
        <v>136</v>
      </c>
      <c r="J277" s="66">
        <f>IFERROR(VLOOKUP(I277,'Table 2'!$G$10:$J$154,2,FALSE),0)</f>
        <v>1</v>
      </c>
      <c r="K277" s="66">
        <f>IFERROR(VLOOKUP(I277,'Table 2'!$G$10:$J$154,3,FALSE),0)</f>
        <v>0</v>
      </c>
      <c r="L277" s="66">
        <f>IFERROR(VLOOKUP(I277,'Table 2'!$G$10:$J$154,4,FALSE),0)</f>
        <v>3</v>
      </c>
    </row>
    <row r="278" spans="3:12" x14ac:dyDescent="0.3">
      <c r="D278" s="27" t="s">
        <v>63</v>
      </c>
      <c r="E278" s="82">
        <f>IFERROR(VLOOKUP(D278,'Table 2'!$B$10:$E$121,2,FALSE),0)</f>
        <v>81</v>
      </c>
      <c r="F278" s="82">
        <f>IFERROR(VLOOKUP(D278,'Table 2'!$B$10:$E$121,3,FALSE),0)</f>
        <v>25</v>
      </c>
      <c r="G278" s="82">
        <f>IFERROR(VLOOKUP(D278,'Table 2'!$B$10:$E$121,4,FALSE),0)</f>
        <v>131</v>
      </c>
      <c r="I278" s="27" t="s">
        <v>63</v>
      </c>
      <c r="J278" s="66">
        <f>IFERROR(VLOOKUP(I278,'Table 2'!$G$10:$J$154,2,FALSE),0)</f>
        <v>65</v>
      </c>
      <c r="K278" s="66">
        <f>IFERROR(VLOOKUP(I278,'Table 2'!$G$10:$J$154,3,FALSE),0)</f>
        <v>51</v>
      </c>
      <c r="L278" s="66">
        <f>IFERROR(VLOOKUP(I278,'Table 2'!$G$10:$J$154,4,FALSE),0)</f>
        <v>67</v>
      </c>
    </row>
    <row r="279" spans="3:12" x14ac:dyDescent="0.3">
      <c r="D279" s="27" t="s">
        <v>127</v>
      </c>
      <c r="E279" s="82">
        <f>IFERROR(VLOOKUP(D279,'Table 2'!$B$10:$E$121,2,FALSE),0)</f>
        <v>68</v>
      </c>
      <c r="F279" s="82">
        <f>IFERROR(VLOOKUP(D279,'Table 2'!$B$10:$E$121,3,FALSE),0)</f>
        <v>103</v>
      </c>
      <c r="G279" s="82">
        <f>IFERROR(VLOOKUP(D279,'Table 2'!$B$10:$E$121,4,FALSE),0)</f>
        <v>274</v>
      </c>
      <c r="I279" s="38" t="s">
        <v>127</v>
      </c>
      <c r="J279" s="66">
        <f>IFERROR(VLOOKUP(I279,'Table 2'!$G$10:$J$154,2,FALSE),0)</f>
        <v>3</v>
      </c>
      <c r="K279" s="66">
        <f>IFERROR(VLOOKUP(I279,'Table 2'!$G$10:$J$154,3,FALSE),0)</f>
        <v>0</v>
      </c>
      <c r="L279" s="66">
        <f>IFERROR(VLOOKUP(I279,'Table 2'!$G$10:$J$154,4,FALSE),0)</f>
        <v>3</v>
      </c>
    </row>
    <row r="280" spans="3:12" ht="15" thickBot="1" x14ac:dyDescent="0.35">
      <c r="D280" s="27" t="s">
        <v>89</v>
      </c>
      <c r="E280" s="82">
        <f>IFERROR(VLOOKUP(D280,'Table 2'!$B$10:$E$121,2,FALSE),0)</f>
        <v>0</v>
      </c>
      <c r="F280" s="82">
        <f>IFERROR(VLOOKUP(D280,'Table 2'!$B$10:$E$121,3,FALSE),0)</f>
        <v>185</v>
      </c>
      <c r="G280" s="82">
        <f>IFERROR(VLOOKUP(D280,'Table 2'!$B$10:$E$121,4,FALSE),0)</f>
        <v>370</v>
      </c>
      <c r="I280" s="27" t="s">
        <v>89</v>
      </c>
      <c r="J280" s="66">
        <f>IFERROR(VLOOKUP(I280,'Table 2'!$G$10:$J$154,2,FALSE),0)</f>
        <v>1</v>
      </c>
      <c r="K280" s="66">
        <f>IFERROR(VLOOKUP(I280,'Table 2'!$G$10:$J$154,3,FALSE),0)</f>
        <v>21</v>
      </c>
      <c r="L280" s="66">
        <f>IFERROR(VLOOKUP(I280,'Table 2'!$G$10:$J$154,4,FALSE),0)</f>
        <v>43</v>
      </c>
    </row>
    <row r="281" spans="3:12" ht="15" thickBot="1" x14ac:dyDescent="0.35">
      <c r="D281" s="8" t="s">
        <v>144</v>
      </c>
      <c r="E281" s="16">
        <f>SUM(E272:E280)</f>
        <v>1268</v>
      </c>
      <c r="F281" s="16">
        <f>SUM(F272:F280)</f>
        <v>4815</v>
      </c>
      <c r="G281" s="16">
        <f>SUM(G272:G280)</f>
        <v>10898</v>
      </c>
      <c r="I281" s="8" t="s">
        <v>144</v>
      </c>
      <c r="J281" s="16">
        <f>SUM(J272:J280)</f>
        <v>568</v>
      </c>
      <c r="K281" s="20">
        <f>SUM(K272:K280)</f>
        <v>1677</v>
      </c>
      <c r="L281" s="20">
        <f>SUM(L272:L280)</f>
        <v>894</v>
      </c>
    </row>
    <row r="286" spans="3:12" ht="15" thickBot="1" x14ac:dyDescent="0.35"/>
    <row r="287" spans="3:12" ht="16.2" thickBot="1" x14ac:dyDescent="0.35">
      <c r="C287" s="43" t="s">
        <v>142</v>
      </c>
      <c r="D287" s="107" t="s">
        <v>160</v>
      </c>
      <c r="E287" s="108"/>
    </row>
    <row r="288" spans="3:12" ht="15" thickBot="1" x14ac:dyDescent="0.35"/>
    <row r="289" spans="4:20" ht="16.2" thickBot="1" x14ac:dyDescent="0.35">
      <c r="D289" s="109" t="s">
        <v>97</v>
      </c>
      <c r="E289" s="110"/>
      <c r="F289" s="110"/>
      <c r="G289" s="111"/>
      <c r="I289" s="112" t="s">
        <v>112</v>
      </c>
      <c r="J289" s="113"/>
      <c r="K289" s="113"/>
      <c r="L289" s="114"/>
      <c r="T289" s="4"/>
    </row>
    <row r="290" spans="4:20" ht="15" thickBot="1" x14ac:dyDescent="0.35"/>
    <row r="291" spans="4:20" ht="15" thickBot="1" x14ac:dyDescent="0.35">
      <c r="D291" s="5" t="s">
        <v>93</v>
      </c>
      <c r="E291" s="6" t="s">
        <v>94</v>
      </c>
      <c r="F291" s="6" t="s">
        <v>95</v>
      </c>
      <c r="G291" s="7" t="s">
        <v>96</v>
      </c>
      <c r="I291" s="8" t="s">
        <v>93</v>
      </c>
      <c r="J291" s="5" t="s">
        <v>94</v>
      </c>
      <c r="K291" s="6" t="s">
        <v>95</v>
      </c>
      <c r="L291" s="7" t="s">
        <v>96</v>
      </c>
    </row>
    <row r="292" spans="4:20" x14ac:dyDescent="0.3">
      <c r="D292" s="27" t="s">
        <v>129</v>
      </c>
      <c r="E292" s="82">
        <f>IFERROR(VLOOKUP(D292,'Table 2'!$B$10:$E$121,2,FALSE),0)</f>
        <v>2</v>
      </c>
      <c r="F292" s="82">
        <f>IFERROR(VLOOKUP(D292,'Table 2'!$B$10:$E$121,3,FALSE),0)</f>
        <v>152</v>
      </c>
      <c r="G292" s="82">
        <f>IFERROR(VLOOKUP(D292,'Table 2'!$B$10:$E$121,4,FALSE),0)</f>
        <v>306</v>
      </c>
      <c r="I292" s="28" t="s">
        <v>129</v>
      </c>
      <c r="J292" s="66">
        <f>IFERROR(VLOOKUP(I292,'Table 2'!$G$10:$J$154,2,FALSE),0)</f>
        <v>12</v>
      </c>
      <c r="K292" s="66">
        <f>IFERROR(VLOOKUP(I292,'Table 2'!$G$10:$J$154,3,FALSE),0)</f>
        <v>23</v>
      </c>
      <c r="L292" s="66">
        <f>IFERROR(VLOOKUP(I292,'Table 2'!$G$10:$J$154,4,FALSE),0)</f>
        <v>18</v>
      </c>
    </row>
    <row r="293" spans="4:20" x14ac:dyDescent="0.3">
      <c r="D293" s="27" t="s">
        <v>101</v>
      </c>
      <c r="E293" s="82">
        <f>IFERROR(VLOOKUP(D293,'Table 2'!$B$10:$E$121,2,FALSE),0)</f>
        <v>1</v>
      </c>
      <c r="F293" s="82">
        <f>IFERROR(VLOOKUP(D293,'Table 2'!$B$10:$E$121,3,FALSE),0)</f>
        <v>3</v>
      </c>
      <c r="G293" s="82">
        <f>IFERROR(VLOOKUP(D293,'Table 2'!$B$10:$E$121,4,FALSE),0)</f>
        <v>7</v>
      </c>
      <c r="I293" s="28" t="s">
        <v>121</v>
      </c>
      <c r="J293" s="66">
        <f>IFERROR(VLOOKUP(I293,'Table 2'!$G$10:$J$154,2,FALSE),0)</f>
        <v>0</v>
      </c>
      <c r="K293" s="66">
        <f>IFERROR(VLOOKUP(I293,'Table 2'!$G$10:$J$154,3,FALSE),0)</f>
        <v>61</v>
      </c>
      <c r="L293" s="66">
        <f>IFERROR(VLOOKUP(I293,'Table 2'!$G$10:$J$154,4,FALSE),0)</f>
        <v>2</v>
      </c>
    </row>
    <row r="294" spans="4:20" x14ac:dyDescent="0.3">
      <c r="D294" s="27" t="s">
        <v>18</v>
      </c>
      <c r="E294" s="82">
        <f>IFERROR(VLOOKUP(D294,'Table 2'!$B$10:$E$121,2,FALSE),0)</f>
        <v>1</v>
      </c>
      <c r="F294" s="82">
        <f>IFERROR(VLOOKUP(D294,'Table 2'!$B$10:$E$121,3,FALSE),0)</f>
        <v>1386</v>
      </c>
      <c r="G294" s="82">
        <f>IFERROR(VLOOKUP(D294,'Table 2'!$B$10:$E$121,4,FALSE),0)</f>
        <v>2773</v>
      </c>
      <c r="I294" s="27" t="s">
        <v>101</v>
      </c>
      <c r="J294" s="66">
        <f>IFERROR(VLOOKUP(I294,'Table 2'!$G$10:$J$154,2,FALSE),0)</f>
        <v>11</v>
      </c>
      <c r="K294" s="66">
        <f>IFERROR(VLOOKUP(I294,'Table 2'!$G$10:$J$154,3,FALSE),0)</f>
        <v>0</v>
      </c>
      <c r="L294" s="66">
        <f>IFERROR(VLOOKUP(I294,'Table 2'!$G$10:$J$154,4,FALSE),0)</f>
        <v>19</v>
      </c>
    </row>
    <row r="295" spans="4:20" x14ac:dyDescent="0.3">
      <c r="D295" s="27" t="s">
        <v>20</v>
      </c>
      <c r="E295" s="82">
        <f>IFERROR(VLOOKUP(D295,'Table 2'!$B$10:$E$121,2,FALSE),0)</f>
        <v>1</v>
      </c>
      <c r="F295" s="82">
        <f>IFERROR(VLOOKUP(D295,'Table 2'!$B$10:$E$121,3,FALSE),0)</f>
        <v>0</v>
      </c>
      <c r="G295" s="82">
        <f>IFERROR(VLOOKUP(D295,'Table 2'!$B$10:$E$121,4,FALSE),0)</f>
        <v>1</v>
      </c>
      <c r="I295" s="38" t="s">
        <v>18</v>
      </c>
      <c r="J295" s="66">
        <f>IFERROR(VLOOKUP(I295,'Table 2'!$G$10:$J$154,2,FALSE),0)</f>
        <v>21</v>
      </c>
      <c r="K295" s="66">
        <f>IFERROR(VLOOKUP(I295,'Table 2'!$G$10:$J$154,3,FALSE),0)</f>
        <v>548</v>
      </c>
      <c r="L295" s="66">
        <f>IFERROR(VLOOKUP(I295,'Table 2'!$G$10:$J$154,4,FALSE),0)</f>
        <v>21</v>
      </c>
    </row>
    <row r="296" spans="4:20" x14ac:dyDescent="0.3">
      <c r="D296" s="27" t="s">
        <v>28</v>
      </c>
      <c r="E296" s="82">
        <f>IFERROR(VLOOKUP(D296,'Table 2'!$B$10:$E$121,2,FALSE),0)</f>
        <v>30</v>
      </c>
      <c r="F296" s="82">
        <f>IFERROR(VLOOKUP(D296,'Table 2'!$B$10:$E$121,3,FALSE),0)</f>
        <v>350</v>
      </c>
      <c r="G296" s="82">
        <f>IFERROR(VLOOKUP(D296,'Table 2'!$B$10:$E$121,4,FALSE),0)</f>
        <v>730</v>
      </c>
      <c r="I296" s="29" t="s">
        <v>20</v>
      </c>
      <c r="J296" s="66">
        <f>IFERROR(VLOOKUP(I296,'Table 2'!$G$10:$J$154,2,FALSE),0)</f>
        <v>3</v>
      </c>
      <c r="K296" s="66">
        <f>IFERROR(VLOOKUP(I296,'Table 2'!$G$10:$J$154,3,FALSE),0)</f>
        <v>15</v>
      </c>
      <c r="L296" s="66">
        <f>IFERROR(VLOOKUP(I296,'Table 2'!$G$10:$J$154,4,FALSE),0)</f>
        <v>5</v>
      </c>
    </row>
    <row r="297" spans="4:20" x14ac:dyDescent="0.3">
      <c r="D297" s="27" t="s">
        <v>106</v>
      </c>
      <c r="E297" s="82">
        <f>IFERROR(VLOOKUP(D297,'Table 2'!$B$10:$E$121,2,FALSE),0)</f>
        <v>1</v>
      </c>
      <c r="F297" s="82">
        <f>IFERROR(VLOOKUP(D297,'Table 2'!$B$10:$E$121,3,FALSE),0)</f>
        <v>0</v>
      </c>
      <c r="G297" s="82">
        <f>IFERROR(VLOOKUP(D297,'Table 2'!$B$10:$E$121,4,FALSE),0)</f>
        <v>1</v>
      </c>
      <c r="I297" s="27" t="s">
        <v>102</v>
      </c>
      <c r="J297" s="66">
        <f>IFERROR(VLOOKUP(I297,'Table 2'!$G$10:$J$154,2,FALSE),0)</f>
        <v>10</v>
      </c>
      <c r="K297" s="66">
        <f>IFERROR(VLOOKUP(I297,'Table 2'!$G$10:$J$154,3,FALSE),0)</f>
        <v>1</v>
      </c>
      <c r="L297" s="66">
        <f>IFERROR(VLOOKUP(I297,'Table 2'!$G$10:$J$154,4,FALSE),0)</f>
        <v>40</v>
      </c>
    </row>
    <row r="298" spans="4:20" x14ac:dyDescent="0.3">
      <c r="D298" s="27" t="s">
        <v>67</v>
      </c>
      <c r="E298" s="82">
        <f>IFERROR(VLOOKUP(D298,'Table 2'!$B$10:$E$121,2,FALSE),0)</f>
        <v>0</v>
      </c>
      <c r="F298" s="82">
        <f>IFERROR(VLOOKUP(D298,'Table 2'!$B$10:$E$121,3,FALSE),0)</f>
        <v>7</v>
      </c>
      <c r="G298" s="82">
        <f>IFERROR(VLOOKUP(D298,'Table 2'!$B$10:$E$121,4,FALSE),0)</f>
        <v>14</v>
      </c>
      <c r="I298" s="27" t="s">
        <v>28</v>
      </c>
      <c r="J298" s="66">
        <f>IFERROR(VLOOKUP(I298,'Table 2'!$G$10:$J$154,2,FALSE),0)</f>
        <v>6</v>
      </c>
      <c r="K298" s="66">
        <f>IFERROR(VLOOKUP(I298,'Table 2'!$G$10:$J$154,3,FALSE),0)</f>
        <v>96</v>
      </c>
      <c r="L298" s="66">
        <f>IFERROR(VLOOKUP(I298,'Table 2'!$G$10:$J$154,4,FALSE),0)</f>
        <v>16</v>
      </c>
    </row>
    <row r="299" spans="4:20" ht="15" thickBot="1" x14ac:dyDescent="0.35">
      <c r="D299" s="29" t="s">
        <v>135</v>
      </c>
      <c r="E299" s="82">
        <f>IFERROR(VLOOKUP(D299,'Table 2'!$B$10:$E$121,2,FALSE),0)</f>
        <v>1</v>
      </c>
      <c r="F299" s="82">
        <f>IFERROR(VLOOKUP(D299,'Table 2'!$B$10:$E$121,3,FALSE),0)</f>
        <v>0</v>
      </c>
      <c r="G299" s="82">
        <f>IFERROR(VLOOKUP(D299,'Table 2'!$B$10:$E$121,4,FALSE),0)</f>
        <v>1</v>
      </c>
      <c r="I299" s="27" t="s">
        <v>117</v>
      </c>
      <c r="J299" s="66">
        <f>IFERROR(VLOOKUP(I299,'Table 2'!$G$10:$J$154,2,FALSE),0)</f>
        <v>3</v>
      </c>
      <c r="K299" s="66">
        <f>IFERROR(VLOOKUP(I299,'Table 2'!$G$10:$J$154,3,FALSE),0)</f>
        <v>10</v>
      </c>
      <c r="L299" s="66">
        <f>IFERROR(VLOOKUP(I299,'Table 2'!$G$10:$J$154,4,FALSE),0)</f>
        <v>3</v>
      </c>
    </row>
    <row r="300" spans="4:20" ht="15" thickBot="1" x14ac:dyDescent="0.35">
      <c r="D300" s="8" t="s">
        <v>144</v>
      </c>
      <c r="E300" s="16">
        <f>SUM(E292:E299)</f>
        <v>37</v>
      </c>
      <c r="F300" s="16">
        <f>SUM(F292:F299)</f>
        <v>1898</v>
      </c>
      <c r="G300" s="16">
        <f t="shared" ref="G300" si="2">SUM(G292:G299)</f>
        <v>3833</v>
      </c>
      <c r="I300" s="27" t="s">
        <v>106</v>
      </c>
      <c r="J300" s="66">
        <f>IFERROR(VLOOKUP(I300,'Table 2'!$G$10:$J$154,2,FALSE),0)</f>
        <v>43</v>
      </c>
      <c r="K300" s="66">
        <f>IFERROR(VLOOKUP(I300,'Table 2'!$G$10:$J$154,3,FALSE),0)</f>
        <v>196</v>
      </c>
      <c r="L300" s="66">
        <f>IFERROR(VLOOKUP(I300,'Table 2'!$G$10:$J$154,4,FALSE),0)</f>
        <v>63</v>
      </c>
    </row>
    <row r="301" spans="4:20" x14ac:dyDescent="0.3">
      <c r="I301" s="27" t="s">
        <v>67</v>
      </c>
      <c r="J301" s="66">
        <f>IFERROR(VLOOKUP(I301,'Table 2'!$G$10:$J$154,2,FALSE),0)</f>
        <v>3</v>
      </c>
      <c r="K301" s="66">
        <f>IFERROR(VLOOKUP(I301,'Table 2'!$G$10:$J$154,3,FALSE),0)</f>
        <v>1356</v>
      </c>
      <c r="L301" s="66">
        <f>IFERROR(VLOOKUP(I301,'Table 2'!$G$10:$J$154,4,FALSE),0)</f>
        <v>9</v>
      </c>
    </row>
    <row r="302" spans="4:20" x14ac:dyDescent="0.3">
      <c r="I302" s="27" t="s">
        <v>190</v>
      </c>
      <c r="J302" s="66">
        <f>IFERROR(VLOOKUP(I302,'Table 2'!$G$10:$J$154,2,FALSE),0)</f>
        <v>0</v>
      </c>
      <c r="K302" s="66">
        <f>IFERROR(VLOOKUP(I302,'Table 2'!$G$10:$J$154,3,FALSE),0)</f>
        <v>13</v>
      </c>
      <c r="L302" s="66">
        <f>IFERROR(VLOOKUP(I302,'Table 2'!$G$10:$J$154,4,FALSE),0)</f>
        <v>2</v>
      </c>
    </row>
    <row r="303" spans="4:20" x14ac:dyDescent="0.3">
      <c r="I303" s="28" t="s">
        <v>135</v>
      </c>
      <c r="J303" s="66">
        <f>IFERROR(VLOOKUP(I303,'Table 2'!$G$10:$J$154,2,FALSE),0)</f>
        <v>2</v>
      </c>
      <c r="K303" s="66">
        <f>IFERROR(VLOOKUP(I303,'Table 2'!$G$10:$J$154,3,FALSE),0)</f>
        <v>4</v>
      </c>
      <c r="L303" s="66">
        <f>IFERROR(VLOOKUP(I303,'Table 2'!$G$10:$J$154,4,FALSE),0)</f>
        <v>10</v>
      </c>
    </row>
    <row r="304" spans="4:20" ht="15" thickBot="1" x14ac:dyDescent="0.35">
      <c r="I304" s="28" t="s">
        <v>141</v>
      </c>
      <c r="J304" s="66">
        <f>IFERROR(VLOOKUP(I304,'Table 2'!$G$10:$J$154,2,FALSE),0)</f>
        <v>0</v>
      </c>
      <c r="K304" s="66">
        <f>IFERROR(VLOOKUP(I304,'Table 2'!$G$10:$J$154,3,FALSE),0)</f>
        <v>0</v>
      </c>
      <c r="L304" s="66">
        <f>IFERROR(VLOOKUP(I304,'Table 2'!$G$10:$J$154,4,FALSE),0)</f>
        <v>0</v>
      </c>
    </row>
    <row r="305" spans="3:12" ht="15" thickBot="1" x14ac:dyDescent="0.35">
      <c r="I305" s="8" t="s">
        <v>144</v>
      </c>
      <c r="J305" s="16">
        <f>SUM(J292:J304)</f>
        <v>114</v>
      </c>
      <c r="K305" s="16">
        <f>SUM(K292:K304)</f>
        <v>2323</v>
      </c>
      <c r="L305" s="16">
        <f>SUM(L292:L304)</f>
        <v>208</v>
      </c>
    </row>
    <row r="307" spans="3:12" ht="15" thickBot="1" x14ac:dyDescent="0.35">
      <c r="I307" s="17"/>
      <c r="J307" s="3"/>
      <c r="K307" s="3"/>
      <c r="L307" s="3"/>
    </row>
    <row r="308" spans="3:12" ht="16.2" thickBot="1" x14ac:dyDescent="0.35">
      <c r="C308" s="43" t="s">
        <v>142</v>
      </c>
      <c r="D308" s="121" t="s">
        <v>161</v>
      </c>
      <c r="E308" s="106"/>
    </row>
    <row r="309" spans="3:12" ht="15" thickBot="1" x14ac:dyDescent="0.35"/>
    <row r="310" spans="3:12" ht="16.2" thickBot="1" x14ac:dyDescent="0.35">
      <c r="D310" s="112" t="s">
        <v>97</v>
      </c>
      <c r="E310" s="113"/>
      <c r="F310" s="113"/>
      <c r="G310" s="114"/>
      <c r="I310" s="112" t="s">
        <v>112</v>
      </c>
      <c r="J310" s="113"/>
      <c r="K310" s="113"/>
      <c r="L310" s="114"/>
    </row>
    <row r="311" spans="3:12" ht="15" thickBot="1" x14ac:dyDescent="0.35"/>
    <row r="312" spans="3:12" ht="15" thickBot="1" x14ac:dyDescent="0.35">
      <c r="D312" s="12" t="s">
        <v>93</v>
      </c>
      <c r="E312" s="13" t="s">
        <v>94</v>
      </c>
      <c r="F312" s="13" t="s">
        <v>95</v>
      </c>
      <c r="G312" s="14" t="s">
        <v>96</v>
      </c>
      <c r="I312" s="8" t="s">
        <v>93</v>
      </c>
      <c r="J312" s="5" t="s">
        <v>94</v>
      </c>
      <c r="K312" s="6" t="s">
        <v>95</v>
      </c>
      <c r="L312" s="7" t="s">
        <v>96</v>
      </c>
    </row>
    <row r="313" spans="3:12" x14ac:dyDescent="0.3">
      <c r="D313" s="27" t="s">
        <v>10</v>
      </c>
      <c r="E313" s="82">
        <f>IFERROR(VLOOKUP(D313,'Table 2'!$B$10:$E$121,2,FALSE),0)</f>
        <v>271</v>
      </c>
      <c r="F313" s="82">
        <f>IFERROR(VLOOKUP(D313,'Table 2'!$B$10:$E$121,3,FALSE),0)</f>
        <v>1188</v>
      </c>
      <c r="G313" s="82">
        <f>IFERROR(VLOOKUP(D313,'Table 2'!$B$10:$E$121,4,FALSE),0)</f>
        <v>2647.25</v>
      </c>
      <c r="I313" s="27" t="s">
        <v>10</v>
      </c>
      <c r="J313" s="66">
        <f>IFERROR(VLOOKUP(I313,'Table 2'!$G$10:$J$154,2,FALSE),0)</f>
        <v>250</v>
      </c>
      <c r="K313" s="66">
        <f>IFERROR(VLOOKUP(I313,'Table 2'!$G$10:$J$154,3,FALSE),0)</f>
        <v>22</v>
      </c>
      <c r="L313" s="66">
        <f>IFERROR(VLOOKUP(I313,'Table 2'!$G$10:$J$154,4,FALSE),0)</f>
        <v>1251</v>
      </c>
    </row>
    <row r="314" spans="3:12" x14ac:dyDescent="0.3">
      <c r="D314" s="27" t="s">
        <v>125</v>
      </c>
      <c r="E314" s="82">
        <f>IFERROR(VLOOKUP(D314,'Table 2'!$B$10:$E$121,2,FALSE),0)</f>
        <v>0</v>
      </c>
      <c r="F314" s="82">
        <f>IFERROR(VLOOKUP(D314,'Table 2'!$B$10:$E$121,3,FALSE),0)</f>
        <v>0</v>
      </c>
      <c r="G314" s="82">
        <f>IFERROR(VLOOKUP(D314,'Table 2'!$B$10:$E$121,4,FALSE),0)</f>
        <v>0</v>
      </c>
      <c r="I314" s="27" t="s">
        <v>173</v>
      </c>
      <c r="J314" s="66">
        <f>IFERROR(VLOOKUP(I314,'Table 2'!$G$10:$J$154,2,FALSE),0)</f>
        <v>0</v>
      </c>
      <c r="K314" s="66">
        <f>IFERROR(VLOOKUP(I314,'Table 2'!$G$10:$J$154,3,FALSE),0)</f>
        <v>0</v>
      </c>
      <c r="L314" s="66">
        <f>IFERROR(VLOOKUP(I314,'Table 2'!$G$10:$J$154,4,FALSE),0)</f>
        <v>0</v>
      </c>
    </row>
    <row r="315" spans="3:12" x14ac:dyDescent="0.3">
      <c r="D315" s="27" t="s">
        <v>173</v>
      </c>
      <c r="E315" s="82">
        <f>IFERROR(VLOOKUP(D315,'Table 2'!$B$10:$E$121,2,FALSE),0)</f>
        <v>0</v>
      </c>
      <c r="F315" s="82">
        <f>IFERROR(VLOOKUP(D315,'Table 2'!$B$10:$E$121,3,FALSE),0)</f>
        <v>0</v>
      </c>
      <c r="G315" s="82">
        <f>IFERROR(VLOOKUP(D315,'Table 2'!$B$10:$E$121,4,FALSE),0)</f>
        <v>0</v>
      </c>
      <c r="I315" s="27" t="s">
        <v>50</v>
      </c>
      <c r="J315" s="66">
        <f>IFERROR(VLOOKUP(I315,'Table 2'!$G$10:$J$154,2,FALSE),0)</f>
        <v>211</v>
      </c>
      <c r="K315" s="66">
        <f>IFERROR(VLOOKUP(I315,'Table 2'!$G$10:$J$154,3,FALSE),0)</f>
        <v>2</v>
      </c>
      <c r="L315" s="66">
        <f>IFERROR(VLOOKUP(I315,'Table 2'!$G$10:$J$154,4,FALSE),0)</f>
        <v>457</v>
      </c>
    </row>
    <row r="316" spans="3:12" x14ac:dyDescent="0.3">
      <c r="D316" s="27" t="s">
        <v>50</v>
      </c>
      <c r="E316" s="82">
        <f>IFERROR(VLOOKUP(D316,'Table 2'!$B$10:$E$121,2,FALSE),0)</f>
        <v>61</v>
      </c>
      <c r="F316" s="82">
        <f>IFERROR(VLOOKUP(D316,'Table 2'!$B$10:$E$121,3,FALSE),0)</f>
        <v>294</v>
      </c>
      <c r="G316" s="82">
        <f>IFERROR(VLOOKUP(D316,'Table 2'!$B$10:$E$121,4,FALSE),0)</f>
        <v>649</v>
      </c>
      <c r="I316" s="27" t="s">
        <v>61</v>
      </c>
      <c r="J316" s="66">
        <f>IFERROR(VLOOKUP(I316,'Table 2'!$G$10:$J$154,2,FALSE),0)</f>
        <v>10</v>
      </c>
      <c r="K316" s="66">
        <f>IFERROR(VLOOKUP(I316,'Table 2'!$G$10:$J$154,3,FALSE),0)</f>
        <v>2</v>
      </c>
      <c r="L316" s="66">
        <f>IFERROR(VLOOKUP(I316,'Table 2'!$G$10:$J$154,4,FALSE),0)</f>
        <v>120</v>
      </c>
    </row>
    <row r="317" spans="3:12" x14ac:dyDescent="0.3">
      <c r="D317" s="78" t="s">
        <v>185</v>
      </c>
      <c r="E317" s="82">
        <f>IFERROR(VLOOKUP(D317,'Table 2'!$B$10:$E$121,2,FALSE),0)</f>
        <v>0</v>
      </c>
      <c r="F317" s="82">
        <f>IFERROR(VLOOKUP(D317,'Table 2'!$B$10:$E$121,3,FALSE),0)</f>
        <v>0</v>
      </c>
      <c r="G317" s="82">
        <f>IFERROR(VLOOKUP(D317,'Table 2'!$B$10:$E$121,4,FALSE),0)</f>
        <v>0</v>
      </c>
      <c r="I317" s="78" t="s">
        <v>185</v>
      </c>
      <c r="J317" s="66">
        <f>IFERROR(VLOOKUP(I317,'Table 2'!$G$10:$J$154,2,FALSE),0)</f>
        <v>0</v>
      </c>
      <c r="K317" s="66">
        <f>IFERROR(VLOOKUP(I317,'Table 2'!$G$10:$J$154,3,FALSE),0)</f>
        <v>12</v>
      </c>
      <c r="L317" s="66">
        <f>IFERROR(VLOOKUP(I317,'Table 2'!$G$10:$J$154,4,FALSE),0)</f>
        <v>2</v>
      </c>
    </row>
    <row r="318" spans="3:12" x14ac:dyDescent="0.3">
      <c r="D318" s="27" t="s">
        <v>126</v>
      </c>
      <c r="E318" s="82">
        <f>IFERROR(VLOOKUP(D318,'Table 2'!$B$10:$E$121,2,FALSE),0)</f>
        <v>122</v>
      </c>
      <c r="F318" s="82">
        <f>IFERROR(VLOOKUP(D318,'Table 2'!$B$10:$E$121,3,FALSE),0)</f>
        <v>0</v>
      </c>
      <c r="G318" s="82">
        <f>IFERROR(VLOOKUP(D318,'Table 2'!$B$10:$E$121,4,FALSE),0)</f>
        <v>122</v>
      </c>
      <c r="I318" s="73" t="s">
        <v>88</v>
      </c>
      <c r="J318" s="66">
        <f>IFERROR(VLOOKUP(I318,'Table 2'!$G$10:$J$154,2,FALSE),0)</f>
        <v>1409</v>
      </c>
      <c r="K318" s="66">
        <f>IFERROR(VLOOKUP(I318,'Table 2'!$G$10:$J$154,3,FALSE),0)</f>
        <v>7982</v>
      </c>
      <c r="L318" s="66">
        <f>IFERROR(VLOOKUP(I318,'Table 2'!$G$10:$J$154,4,FALSE),0)</f>
        <v>17456.25</v>
      </c>
    </row>
    <row r="319" spans="3:12" ht="15" thickBot="1" x14ac:dyDescent="0.35">
      <c r="D319" s="27" t="s">
        <v>61</v>
      </c>
      <c r="E319" s="82">
        <f>IFERROR(VLOOKUP(D319,'Table 2'!$B$10:$E$121,2,FALSE),0)</f>
        <v>1</v>
      </c>
      <c r="F319" s="82">
        <f>IFERROR(VLOOKUP(D319,'Table 2'!$B$10:$E$121,3,FALSE),0)</f>
        <v>1</v>
      </c>
      <c r="G319" s="82">
        <f>IFERROR(VLOOKUP(D319,'Table 2'!$B$10:$E$121,4,FALSE),0)</f>
        <v>3</v>
      </c>
      <c r="I319" s="72" t="s">
        <v>178</v>
      </c>
      <c r="J319" s="66">
        <f>IFERROR(VLOOKUP(I319,'Table 2'!$G$10:$J$154,2,FALSE),0)</f>
        <v>0</v>
      </c>
      <c r="K319" s="66">
        <f>IFERROR(VLOOKUP(I319,'Table 2'!$G$10:$J$154,3,FALSE),0)</f>
        <v>0</v>
      </c>
      <c r="L319" s="66">
        <f>IFERROR(VLOOKUP(I319,'Table 2'!$G$10:$J$154,4,FALSE),0)</f>
        <v>0</v>
      </c>
    </row>
    <row r="320" spans="3:12" ht="15" thickBot="1" x14ac:dyDescent="0.35">
      <c r="D320" s="38" t="s">
        <v>88</v>
      </c>
      <c r="E320" s="82">
        <f>IFERROR(VLOOKUP(D320,'Table 2'!$B$10:$E$121,2,FALSE),0)</f>
        <v>2001</v>
      </c>
      <c r="F320" s="82">
        <f>IFERROR(VLOOKUP(D320,'Table 2'!$B$10:$E$121,3,FALSE),0)</f>
        <v>14851</v>
      </c>
      <c r="G320" s="82">
        <f>IFERROR(VLOOKUP(D320,'Table 2'!$B$10:$E$121,4,FALSE),0)</f>
        <v>31887.25</v>
      </c>
      <c r="I320" s="27" t="s">
        <v>126</v>
      </c>
      <c r="J320" s="66">
        <f>IFERROR(VLOOKUP(I320,'Table 2'!$G$10:$J$154,2,FALSE),0)</f>
        <v>1</v>
      </c>
      <c r="K320" s="66">
        <f>IFERROR(VLOOKUP(I320,'Table 2'!$G$10:$J$154,3,FALSE),0)</f>
        <v>64</v>
      </c>
      <c r="L320" s="66">
        <f>IFERROR(VLOOKUP(I320,'Table 2'!$G$10:$J$154,4,FALSE),0)</f>
        <v>1</v>
      </c>
    </row>
    <row r="321" spans="3:20" ht="15" thickBot="1" x14ac:dyDescent="0.35">
      <c r="D321" s="8" t="s">
        <v>144</v>
      </c>
      <c r="E321" s="16">
        <f>SUM(E313:E320)</f>
        <v>2456</v>
      </c>
      <c r="F321" s="16">
        <f>SUM(F313:F320)</f>
        <v>16334</v>
      </c>
      <c r="G321" s="83">
        <f>SUM(G313:G320)</f>
        <v>35308.5</v>
      </c>
      <c r="I321" s="25" t="s">
        <v>144</v>
      </c>
      <c r="J321" s="20">
        <f>SUM(J313:J320)</f>
        <v>1881</v>
      </c>
      <c r="K321" s="20">
        <f>SUM(K313:K320)</f>
        <v>8084</v>
      </c>
      <c r="L321" s="20">
        <f>SUM(L313:L320)</f>
        <v>19287.25</v>
      </c>
    </row>
    <row r="325" spans="3:20" ht="15" thickBot="1" x14ac:dyDescent="0.35"/>
    <row r="326" spans="3:20" ht="16.2" thickBot="1" x14ac:dyDescent="0.35">
      <c r="C326" s="43" t="s">
        <v>142</v>
      </c>
      <c r="D326" s="107" t="s">
        <v>162</v>
      </c>
      <c r="E326" s="108"/>
    </row>
    <row r="327" spans="3:20" ht="15" thickBot="1" x14ac:dyDescent="0.35"/>
    <row r="328" spans="3:20" ht="16.2" thickBot="1" x14ac:dyDescent="0.35">
      <c r="D328" s="109" t="s">
        <v>97</v>
      </c>
      <c r="E328" s="110"/>
      <c r="F328" s="110"/>
      <c r="G328" s="111"/>
      <c r="I328" s="112" t="s">
        <v>112</v>
      </c>
      <c r="J328" s="113"/>
      <c r="K328" s="113"/>
      <c r="L328" s="114"/>
      <c r="T328" s="4"/>
    </row>
    <row r="329" spans="3:20" ht="15" thickBot="1" x14ac:dyDescent="0.35"/>
    <row r="330" spans="3:20" ht="15" thickBot="1" x14ac:dyDescent="0.35">
      <c r="D330" s="5" t="s">
        <v>93</v>
      </c>
      <c r="E330" s="6" t="s">
        <v>94</v>
      </c>
      <c r="F330" s="6" t="s">
        <v>95</v>
      </c>
      <c r="G330" s="7" t="s">
        <v>96</v>
      </c>
      <c r="I330" s="8" t="s">
        <v>93</v>
      </c>
      <c r="J330" s="5" t="s">
        <v>94</v>
      </c>
      <c r="K330" s="6" t="s">
        <v>95</v>
      </c>
      <c r="L330" s="7" t="s">
        <v>96</v>
      </c>
    </row>
    <row r="331" spans="3:20" x14ac:dyDescent="0.3">
      <c r="D331" s="27" t="s">
        <v>115</v>
      </c>
      <c r="E331" s="82">
        <f>IFERROR(VLOOKUP(D331,'Table 2'!$B$10:$E$121,2,FALSE),0)</f>
        <v>0</v>
      </c>
      <c r="F331" s="82">
        <f>IFERROR(VLOOKUP(D331,'Table 2'!$B$10:$E$121,3,FALSE),0)</f>
        <v>0</v>
      </c>
      <c r="G331" s="82">
        <f>IFERROR(VLOOKUP(D331,'Table 2'!$B$10:$E$121,4,FALSE),0)</f>
        <v>0</v>
      </c>
      <c r="I331" s="28" t="s">
        <v>167</v>
      </c>
      <c r="J331" s="66">
        <f>IFERROR(VLOOKUP(I331,'Table 2'!$G$10:$J$154,2,FALSE),0)</f>
        <v>0</v>
      </c>
      <c r="K331" s="66">
        <f>IFERROR(VLOOKUP(I331,'Table 2'!$G$10:$J$154,3,FALSE),0)</f>
        <v>0</v>
      </c>
      <c r="L331" s="66">
        <f>IFERROR(VLOOKUP(I331,'Table 2'!$G$10:$J$154,4,FALSE),0)</f>
        <v>0</v>
      </c>
    </row>
    <row r="332" spans="3:20" x14ac:dyDescent="0.3">
      <c r="D332" s="27" t="s">
        <v>107</v>
      </c>
      <c r="E332" s="82">
        <f>IFERROR(VLOOKUP(D332,'Table 2'!$B$10:$E$121,2,FALSE),0)</f>
        <v>3</v>
      </c>
      <c r="F332" s="82">
        <f>IFERROR(VLOOKUP(D332,'Table 2'!$B$10:$E$121,3,FALSE),0)</f>
        <v>19</v>
      </c>
      <c r="G332" s="82">
        <f>IFERROR(VLOOKUP(D332,'Table 2'!$B$10:$E$121,4,FALSE),0)</f>
        <v>41</v>
      </c>
      <c r="I332" s="27" t="s">
        <v>115</v>
      </c>
      <c r="J332" s="66">
        <f>IFERROR(VLOOKUP(I332,'Table 2'!$G$10:$J$154,2,FALSE),0)</f>
        <v>1</v>
      </c>
      <c r="K332" s="66">
        <f>IFERROR(VLOOKUP(I332,'Table 2'!$G$10:$J$154,3,FALSE),0)</f>
        <v>3</v>
      </c>
      <c r="L332" s="66">
        <f>IFERROR(VLOOKUP(I332,'Table 2'!$G$10:$J$154,4,FALSE),0)</f>
        <v>27</v>
      </c>
    </row>
    <row r="333" spans="3:20" x14ac:dyDescent="0.3">
      <c r="D333" s="27" t="s">
        <v>175</v>
      </c>
      <c r="E333" s="82">
        <f>IFERROR(VLOOKUP(D333,'Table 2'!$B$10:$E$121,2,FALSE),0)</f>
        <v>0</v>
      </c>
      <c r="F333" s="82">
        <f>IFERROR(VLOOKUP(D333,'Table 2'!$B$10:$E$121,3,FALSE),0)</f>
        <v>0</v>
      </c>
      <c r="G333" s="82">
        <f>IFERROR(VLOOKUP(D333,'Table 2'!$B$10:$E$121,4,FALSE),0)</f>
        <v>0</v>
      </c>
      <c r="I333" s="28" t="s">
        <v>134</v>
      </c>
      <c r="J333" s="66">
        <f>IFERROR(VLOOKUP(I333,'Table 2'!$G$10:$J$154,2,FALSE),0)</f>
        <v>0</v>
      </c>
      <c r="K333" s="66">
        <f>IFERROR(VLOOKUP(I333,'Table 2'!$G$10:$J$154,3,FALSE),0)</f>
        <v>5</v>
      </c>
      <c r="L333" s="66">
        <f>IFERROR(VLOOKUP(I333,'Table 2'!$G$10:$J$154,4,FALSE),0)</f>
        <v>6.25</v>
      </c>
    </row>
    <row r="334" spans="3:20" ht="15" thickBot="1" x14ac:dyDescent="0.35">
      <c r="D334" s="27" t="s">
        <v>163</v>
      </c>
      <c r="E334" s="82">
        <f>IFERROR(VLOOKUP(D334,'Table 2'!$B$10:$E$121,2,FALSE),0)</f>
        <v>0</v>
      </c>
      <c r="F334" s="82">
        <f>IFERROR(VLOOKUP(D334,'Table 2'!$B$10:$E$121,3,FALSE),0)</f>
        <v>0</v>
      </c>
      <c r="G334" s="82">
        <f>IFERROR(VLOOKUP(D334,'Table 2'!$B$10:$E$121,4,FALSE),0)</f>
        <v>0</v>
      </c>
      <c r="I334" s="27" t="s">
        <v>163</v>
      </c>
      <c r="J334" s="66">
        <f>IFERROR(VLOOKUP(I334,'Table 2'!$G$10:$J$154,2,FALSE),0)</f>
        <v>0</v>
      </c>
      <c r="K334" s="66">
        <f>IFERROR(VLOOKUP(I334,'Table 2'!$G$10:$J$154,3,FALSE),0)</f>
        <v>0</v>
      </c>
      <c r="L334" s="66">
        <f>IFERROR(VLOOKUP(I334,'Table 2'!$G$10:$J$154,4,FALSE),0)</f>
        <v>4</v>
      </c>
    </row>
    <row r="335" spans="3:20" ht="15" thickBot="1" x14ac:dyDescent="0.35">
      <c r="D335" s="8" t="s">
        <v>144</v>
      </c>
      <c r="E335" s="16">
        <f>SUM(E331:E334)</f>
        <v>3</v>
      </c>
      <c r="F335" s="16">
        <f>SUM(F331:F334)</f>
        <v>19</v>
      </c>
      <c r="G335" s="16">
        <f t="shared" ref="G335" si="3">SUM(G331:G334)</f>
        <v>41</v>
      </c>
      <c r="I335" s="38" t="s">
        <v>107</v>
      </c>
      <c r="J335" s="66">
        <f>IFERROR(VLOOKUP(I335,'Table 2'!$G$10:$J$154,2,FALSE),0)</f>
        <v>24</v>
      </c>
      <c r="K335" s="66">
        <f>IFERROR(VLOOKUP(I335,'Table 2'!$G$10:$J$154,3,FALSE),0)</f>
        <v>70</v>
      </c>
      <c r="L335" s="66">
        <f>IFERROR(VLOOKUP(I335,'Table 2'!$G$10:$J$154,4,FALSE),0)</f>
        <v>190</v>
      </c>
    </row>
    <row r="336" spans="3:20" x14ac:dyDescent="0.3">
      <c r="I336" s="27" t="s">
        <v>175</v>
      </c>
      <c r="J336" s="66">
        <f>IFERROR(VLOOKUP(I336,'Table 2'!$G$10:$J$154,2,FALSE),0)</f>
        <v>0</v>
      </c>
      <c r="K336" s="66">
        <f>IFERROR(VLOOKUP(I336,'Table 2'!$G$10:$J$154,3,FALSE),0)</f>
        <v>0</v>
      </c>
      <c r="L336" s="66">
        <f>IFERROR(VLOOKUP(I336,'Table 2'!$G$10:$J$154,4,FALSE),0)</f>
        <v>0</v>
      </c>
    </row>
    <row r="337" spans="4:12" ht="15" thickBot="1" x14ac:dyDescent="0.35">
      <c r="I337" s="28" t="s">
        <v>120</v>
      </c>
      <c r="J337" s="66">
        <f>IFERROR(VLOOKUP(I337,'Table 2'!$G$10:$J$154,2,FALSE),0)</f>
        <v>0</v>
      </c>
      <c r="K337" s="66">
        <f>IFERROR(VLOOKUP(I337,'Table 2'!$G$10:$J$154,3,FALSE),0)</f>
        <v>4</v>
      </c>
      <c r="L337" s="66">
        <f>IFERROR(VLOOKUP(I337,'Table 2'!$G$10:$J$154,4,FALSE),0)</f>
        <v>8</v>
      </c>
    </row>
    <row r="338" spans="4:12" ht="15" thickBot="1" x14ac:dyDescent="0.35">
      <c r="I338" s="8" t="s">
        <v>144</v>
      </c>
      <c r="J338" s="16">
        <f>SUM(J331:J337)</f>
        <v>25</v>
      </c>
      <c r="K338" s="16">
        <f>SUM(K331:K337)</f>
        <v>82</v>
      </c>
      <c r="L338" s="16">
        <f>SUM(L331:L337)</f>
        <v>235.25</v>
      </c>
    </row>
    <row r="341" spans="4:12" ht="15" thickBot="1" x14ac:dyDescent="0.35"/>
    <row r="342" spans="4:12" ht="16.2" thickBot="1" x14ac:dyDescent="0.35">
      <c r="D342" s="115" t="s">
        <v>97</v>
      </c>
      <c r="E342" s="116"/>
      <c r="F342" s="116"/>
      <c r="G342" s="117"/>
      <c r="I342" s="118" t="s">
        <v>112</v>
      </c>
      <c r="J342" s="119"/>
      <c r="K342" s="119"/>
      <c r="L342" s="120"/>
    </row>
    <row r="343" spans="4:12" ht="15" thickBot="1" x14ac:dyDescent="0.35">
      <c r="D343" s="15"/>
      <c r="E343" s="46" t="s">
        <v>94</v>
      </c>
      <c r="F343" s="47" t="s">
        <v>95</v>
      </c>
      <c r="G343" s="48" t="s">
        <v>96</v>
      </c>
      <c r="I343" s="15"/>
      <c r="J343" s="46" t="s">
        <v>94</v>
      </c>
      <c r="K343" s="47" t="s">
        <v>95</v>
      </c>
      <c r="L343" s="48" t="s">
        <v>96</v>
      </c>
    </row>
    <row r="344" spans="4:12" ht="15" thickBot="1" x14ac:dyDescent="0.35">
      <c r="D344" s="49" t="s">
        <v>92</v>
      </c>
      <c r="E344" s="18">
        <f>SUM(E335,E321,E300,E281,E263,E246,E226,E208,E190,E168,E156,E145,E134,E122,E106,E86,E54,E23)</f>
        <v>94377</v>
      </c>
      <c r="F344" s="18">
        <f>SUM(F335,F321,F300,F281,F263,F246,F226,F208,F190,F168,F156,F145,F134,F122,F106,F86,F54,F23)</f>
        <v>175511</v>
      </c>
      <c r="G344" s="88">
        <f>SUM(G335,G321,G300,G281,G263,G246,G226,G208,G190,G168,G156,G145,G134,G122,G106,G86,G54,G23)</f>
        <v>445677.25</v>
      </c>
      <c r="I344" s="49" t="s">
        <v>144</v>
      </c>
      <c r="J344" s="89">
        <v>53892</v>
      </c>
      <c r="K344" s="89">
        <v>40776</v>
      </c>
      <c r="L344" s="89">
        <v>135535.5</v>
      </c>
    </row>
  </sheetData>
  <sortState xmlns:xlrd2="http://schemas.microsoft.com/office/spreadsheetml/2017/richdata2" ref="I33:L59">
    <sortCondition ref="I33:I59"/>
  </sortState>
  <mergeCells count="56">
    <mergeCell ref="D310:G310"/>
    <mergeCell ref="I310:L310"/>
    <mergeCell ref="I161:L161"/>
    <mergeCell ref="D175:E175"/>
    <mergeCell ref="D177:G177"/>
    <mergeCell ref="I177:L177"/>
    <mergeCell ref="D257:G257"/>
    <mergeCell ref="I257:L257"/>
    <mergeCell ref="D342:G342"/>
    <mergeCell ref="I342:L342"/>
    <mergeCell ref="I289:L289"/>
    <mergeCell ref="D230:E230"/>
    <mergeCell ref="D232:G232"/>
    <mergeCell ref="I232:L232"/>
    <mergeCell ref="D308:E308"/>
    <mergeCell ref="D287:E287"/>
    <mergeCell ref="D289:G289"/>
    <mergeCell ref="D326:E326"/>
    <mergeCell ref="D328:G328"/>
    <mergeCell ref="I328:L328"/>
    <mergeCell ref="D267:E267"/>
    <mergeCell ref="D269:G269"/>
    <mergeCell ref="I269:L269"/>
    <mergeCell ref="D255:E255"/>
    <mergeCell ref="I30:L30"/>
    <mergeCell ref="D28:E28"/>
    <mergeCell ref="D217:E217"/>
    <mergeCell ref="D219:G219"/>
    <mergeCell ref="I219:L219"/>
    <mergeCell ref="D195:E195"/>
    <mergeCell ref="D197:G197"/>
    <mergeCell ref="I197:L197"/>
    <mergeCell ref="D125:E125"/>
    <mergeCell ref="D139:G139"/>
    <mergeCell ref="I139:L139"/>
    <mergeCell ref="D149:E149"/>
    <mergeCell ref="D151:G151"/>
    <mergeCell ref="I151:L151"/>
    <mergeCell ref="D159:E159"/>
    <mergeCell ref="D161:G161"/>
    <mergeCell ref="F4:J6"/>
    <mergeCell ref="D67:E67"/>
    <mergeCell ref="D137:E137"/>
    <mergeCell ref="D127:G127"/>
    <mergeCell ref="I127:L127"/>
    <mergeCell ref="D110:E110"/>
    <mergeCell ref="D112:G112"/>
    <mergeCell ref="I112:L112"/>
    <mergeCell ref="D69:G69"/>
    <mergeCell ref="I69:L69"/>
    <mergeCell ref="D94:E94"/>
    <mergeCell ref="D96:G96"/>
    <mergeCell ref="I96:L96"/>
    <mergeCell ref="D10:G10"/>
    <mergeCell ref="I10:L10"/>
    <mergeCell ref="D30:G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B338B-AA96-4D25-B30F-2785C85614EC}">
  <dimension ref="C3:I28"/>
  <sheetViews>
    <sheetView workbookViewId="0">
      <selection activeCell="P23" sqref="P23"/>
    </sheetView>
  </sheetViews>
  <sheetFormatPr defaultRowHeight="14.4" x14ac:dyDescent="0.3"/>
  <cols>
    <col min="3" max="3" width="20.88671875" customWidth="1"/>
    <col min="9" max="9" width="11.6640625" customWidth="1"/>
  </cols>
  <sheetData>
    <row r="3" spans="3:9" ht="15" thickBot="1" x14ac:dyDescent="0.35"/>
    <row r="4" spans="3:9" x14ac:dyDescent="0.3">
      <c r="C4" s="96" t="s">
        <v>192</v>
      </c>
      <c r="D4" s="97"/>
      <c r="E4" s="97"/>
      <c r="F4" s="97"/>
      <c r="G4" s="97"/>
      <c r="H4" s="97"/>
      <c r="I4" s="98"/>
    </row>
    <row r="5" spans="3:9" x14ac:dyDescent="0.3">
      <c r="C5" s="99"/>
      <c r="D5" s="100"/>
      <c r="E5" s="100"/>
      <c r="F5" s="100"/>
      <c r="G5" s="100"/>
      <c r="H5" s="100"/>
      <c r="I5" s="101"/>
    </row>
    <row r="6" spans="3:9" ht="15" thickBot="1" x14ac:dyDescent="0.35">
      <c r="C6" s="102"/>
      <c r="D6" s="103"/>
      <c r="E6" s="103"/>
      <c r="F6" s="103"/>
      <c r="G6" s="103"/>
      <c r="H6" s="103"/>
      <c r="I6" s="104"/>
    </row>
    <row r="7" spans="3:9" ht="16.2" thickBot="1" x14ac:dyDescent="0.35">
      <c r="C7" s="22"/>
      <c r="D7" s="22"/>
      <c r="E7" s="22"/>
      <c r="F7" s="22"/>
      <c r="G7" s="22"/>
      <c r="H7" s="22"/>
      <c r="I7" s="22"/>
    </row>
    <row r="8" spans="3:9" ht="16.2" thickBot="1" x14ac:dyDescent="0.35">
      <c r="C8" s="22"/>
      <c r="D8" s="90" t="s">
        <v>97</v>
      </c>
      <c r="E8" s="91"/>
      <c r="F8" s="122"/>
      <c r="G8" s="90" t="s">
        <v>112</v>
      </c>
      <c r="H8" s="91"/>
      <c r="I8" s="92"/>
    </row>
    <row r="9" spans="3:9" ht="16.2" thickBot="1" x14ac:dyDescent="0.35">
      <c r="C9" s="60" t="s">
        <v>142</v>
      </c>
      <c r="D9" s="50" t="s">
        <v>94</v>
      </c>
      <c r="E9" s="55" t="s">
        <v>95</v>
      </c>
      <c r="F9" s="59" t="s">
        <v>96</v>
      </c>
      <c r="G9" s="56" t="s">
        <v>94</v>
      </c>
      <c r="H9" s="58" t="s">
        <v>95</v>
      </c>
      <c r="I9" s="57" t="s">
        <v>96</v>
      </c>
    </row>
    <row r="10" spans="3:9" ht="16.2" thickBot="1" x14ac:dyDescent="0.35">
      <c r="C10" s="60" t="s">
        <v>143</v>
      </c>
      <c r="D10" s="32">
        <f>Origin!E23</f>
        <v>24721</v>
      </c>
      <c r="E10" s="32">
        <f>Origin!F23</f>
        <v>72876</v>
      </c>
      <c r="F10" s="32">
        <f>Origin!G23</f>
        <v>170554.5</v>
      </c>
      <c r="G10" s="23">
        <f>Origin!J23</f>
        <v>19463</v>
      </c>
      <c r="H10" s="23">
        <f>Origin!K23</f>
        <v>1160</v>
      </c>
      <c r="I10" s="23">
        <f>Origin!L23</f>
        <v>25205</v>
      </c>
    </row>
    <row r="11" spans="3:9" ht="16.2" thickBot="1" x14ac:dyDescent="0.35">
      <c r="C11" s="61" t="s">
        <v>145</v>
      </c>
      <c r="D11" s="32">
        <f>Origin!E54</f>
        <v>8196</v>
      </c>
      <c r="E11" s="32">
        <f>Origin!F54</f>
        <v>21171</v>
      </c>
      <c r="F11" s="32">
        <f>Origin!G54</f>
        <v>50542.75</v>
      </c>
      <c r="G11" s="23">
        <f>Origin!J59</f>
        <v>2474</v>
      </c>
      <c r="H11" s="23">
        <f>Origin!K59</f>
        <v>1472</v>
      </c>
      <c r="I11" s="23">
        <f>Origin!L59</f>
        <v>7541</v>
      </c>
    </row>
    <row r="12" spans="3:9" ht="16.2" thickBot="1" x14ac:dyDescent="0.35">
      <c r="C12" s="61" t="s">
        <v>146</v>
      </c>
      <c r="D12" s="32">
        <f>Origin!E86</f>
        <v>14950</v>
      </c>
      <c r="E12" s="32">
        <f>Origin!F86</f>
        <v>26625</v>
      </c>
      <c r="F12" s="32">
        <f>Origin!G86</f>
        <v>68204.5</v>
      </c>
      <c r="G12" s="23">
        <f>Origin!J86</f>
        <v>4549</v>
      </c>
      <c r="H12" s="23">
        <f>Origin!K86</f>
        <v>2763</v>
      </c>
      <c r="I12" s="23">
        <f>Origin!L86</f>
        <v>14740.5</v>
      </c>
    </row>
    <row r="13" spans="3:9" ht="16.2" thickBot="1" x14ac:dyDescent="0.35">
      <c r="C13" s="61" t="s">
        <v>148</v>
      </c>
      <c r="D13" s="32">
        <f>Origin!E106</f>
        <v>12574</v>
      </c>
      <c r="E13" s="32">
        <f>Origin!F106</f>
        <v>8451</v>
      </c>
      <c r="F13" s="32">
        <f>Origin!G106</f>
        <v>29478</v>
      </c>
      <c r="G13" s="23">
        <f>Origin!J106</f>
        <v>3988</v>
      </c>
      <c r="H13" s="23">
        <f>Origin!K106</f>
        <v>1847</v>
      </c>
      <c r="I13" s="23">
        <f>Origin!L106</f>
        <v>11672</v>
      </c>
    </row>
    <row r="14" spans="3:9" ht="16.2" thickBot="1" x14ac:dyDescent="0.35">
      <c r="C14" s="61" t="s">
        <v>149</v>
      </c>
      <c r="D14" s="32">
        <f>Origin!E122</f>
        <v>3434</v>
      </c>
      <c r="E14" s="32">
        <f>Origin!F122</f>
        <v>3369</v>
      </c>
      <c r="F14" s="32">
        <f>Origin!G122</f>
        <v>10172</v>
      </c>
      <c r="G14" s="23">
        <f>Origin!J122</f>
        <v>5027</v>
      </c>
      <c r="H14" s="23">
        <f>Origin!K122</f>
        <v>5803</v>
      </c>
      <c r="I14" s="23">
        <f>Origin!L122</f>
        <v>18451.75</v>
      </c>
    </row>
    <row r="15" spans="3:9" ht="16.2" thickBot="1" x14ac:dyDescent="0.35">
      <c r="C15" s="61" t="s">
        <v>150</v>
      </c>
      <c r="D15" s="32">
        <f>Origin!E134</f>
        <v>1470</v>
      </c>
      <c r="E15" s="32">
        <f>Origin!F134</f>
        <v>806</v>
      </c>
      <c r="F15" s="32">
        <f>Origin!G134</f>
        <v>3082</v>
      </c>
      <c r="G15" s="23">
        <f>Origin!J134</f>
        <v>292</v>
      </c>
      <c r="H15" s="23">
        <f>Origin!K134</f>
        <v>3</v>
      </c>
      <c r="I15" s="23">
        <f>Origin!L134</f>
        <v>472.5</v>
      </c>
    </row>
    <row r="16" spans="3:9" ht="16.2" thickBot="1" x14ac:dyDescent="0.35">
      <c r="C16" s="61" t="s">
        <v>151</v>
      </c>
      <c r="D16" s="32">
        <f>Origin!E145</f>
        <v>630</v>
      </c>
      <c r="E16" s="32">
        <f>Origin!F145</f>
        <v>962</v>
      </c>
      <c r="F16" s="32">
        <f>Origin!G145</f>
        <v>2554.5</v>
      </c>
      <c r="G16" s="23">
        <f>Origin!J145</f>
        <v>518</v>
      </c>
      <c r="H16" s="23">
        <f>Origin!K145</f>
        <v>1848</v>
      </c>
      <c r="I16" s="23">
        <f>Origin!L145</f>
        <v>922</v>
      </c>
    </row>
    <row r="17" spans="3:9" ht="16.2" thickBot="1" x14ac:dyDescent="0.35">
      <c r="C17" s="61" t="s">
        <v>152</v>
      </c>
      <c r="D17" s="32">
        <f>Origin!E156</f>
        <v>16709</v>
      </c>
      <c r="E17" s="32">
        <f>Origin!F156</f>
        <v>7288</v>
      </c>
      <c r="F17" s="32">
        <f>Origin!G156</f>
        <v>31285.25</v>
      </c>
      <c r="G17" s="23">
        <f>Origin!J156</f>
        <v>7812</v>
      </c>
      <c r="H17" s="23">
        <f>Origin!K156</f>
        <v>945</v>
      </c>
      <c r="I17" s="23">
        <f>Origin!L156</f>
        <v>19819.5</v>
      </c>
    </row>
    <row r="18" spans="3:9" ht="16.2" thickBot="1" x14ac:dyDescent="0.35">
      <c r="C18" s="61" t="s">
        <v>153</v>
      </c>
      <c r="D18" s="32">
        <f>Origin!E168</f>
        <v>1461</v>
      </c>
      <c r="E18" s="32">
        <f>Origin!F168</f>
        <v>1424</v>
      </c>
      <c r="F18" s="32">
        <f>Origin!G168</f>
        <v>4309</v>
      </c>
      <c r="G18" s="23">
        <f>Origin!J170</f>
        <v>110</v>
      </c>
      <c r="H18" s="23">
        <f>Origin!K170</f>
        <v>5746</v>
      </c>
      <c r="I18" s="23">
        <f>Origin!L170</f>
        <v>356</v>
      </c>
    </row>
    <row r="19" spans="3:9" ht="16.2" thickBot="1" x14ac:dyDescent="0.35">
      <c r="C19" s="61" t="s">
        <v>154</v>
      </c>
      <c r="D19" s="32">
        <f>Origin!E190</f>
        <v>4854</v>
      </c>
      <c r="E19" s="32">
        <f>Origin!F190</f>
        <v>7887</v>
      </c>
      <c r="F19" s="32">
        <f>Origin!G190</f>
        <v>20628</v>
      </c>
      <c r="G19" s="23">
        <f>Origin!J190</f>
        <v>3723</v>
      </c>
      <c r="H19" s="23">
        <f>Origin!K190</f>
        <v>1871</v>
      </c>
      <c r="I19" s="23">
        <f>Origin!L190</f>
        <v>6413</v>
      </c>
    </row>
    <row r="20" spans="3:9" ht="16.2" thickBot="1" x14ac:dyDescent="0.35">
      <c r="C20" s="61" t="s">
        <v>155</v>
      </c>
      <c r="D20" s="32">
        <f>Origin!E208</f>
        <v>136</v>
      </c>
      <c r="E20" s="32">
        <f>Origin!F208</f>
        <v>507</v>
      </c>
      <c r="F20" s="32">
        <f>Origin!G208</f>
        <v>1150</v>
      </c>
      <c r="G20" s="23">
        <f>Origin!J213</f>
        <v>1355</v>
      </c>
      <c r="H20" s="23">
        <f>Origin!K213</f>
        <v>2405</v>
      </c>
      <c r="I20" s="23">
        <f>Origin!L213</f>
        <v>3423</v>
      </c>
    </row>
    <row r="21" spans="3:9" ht="16.2" thickBot="1" x14ac:dyDescent="0.35">
      <c r="C21" s="61" t="s">
        <v>156</v>
      </c>
      <c r="D21" s="32">
        <f>Origin!E226</f>
        <v>14</v>
      </c>
      <c r="E21" s="32">
        <f>Origin!F226</f>
        <v>143</v>
      </c>
      <c r="F21" s="32">
        <f>Origin!G226</f>
        <v>300</v>
      </c>
      <c r="G21" s="23">
        <f>Origin!J224</f>
        <v>129</v>
      </c>
      <c r="H21" s="23">
        <f>Origin!K224</f>
        <v>91</v>
      </c>
      <c r="I21" s="23">
        <f>Origin!L224</f>
        <v>133</v>
      </c>
    </row>
    <row r="22" spans="3:9" ht="16.2" thickBot="1" x14ac:dyDescent="0.35">
      <c r="C22" s="61" t="s">
        <v>157</v>
      </c>
      <c r="D22" s="32">
        <f>Origin!E246</f>
        <v>142</v>
      </c>
      <c r="E22" s="32">
        <f>Origin!F246</f>
        <v>883</v>
      </c>
      <c r="F22" s="32">
        <f>Origin!G246</f>
        <v>1908</v>
      </c>
      <c r="G22" s="23">
        <f>Origin!J248</f>
        <v>656</v>
      </c>
      <c r="H22" s="23">
        <f>Origin!K248</f>
        <v>2757</v>
      </c>
      <c r="I22" s="23">
        <f>Origin!L248</f>
        <v>1470</v>
      </c>
    </row>
    <row r="23" spans="3:9" ht="16.2" thickBot="1" x14ac:dyDescent="0.35">
      <c r="C23" s="61" t="s">
        <v>158</v>
      </c>
      <c r="D23" s="32">
        <f>Origin!E263</f>
        <v>1322</v>
      </c>
      <c r="E23" s="32">
        <f>Origin!F263</f>
        <v>53</v>
      </c>
      <c r="F23" s="32">
        <f>Origin!G263</f>
        <v>1428.25</v>
      </c>
      <c r="G23" s="23">
        <f>Origin!J264</f>
        <v>737</v>
      </c>
      <c r="H23" s="23">
        <f>Origin!K264</f>
        <v>339</v>
      </c>
      <c r="I23" s="23">
        <f>Origin!L264</f>
        <v>4980.75</v>
      </c>
    </row>
    <row r="24" spans="3:9" ht="16.2" thickBot="1" x14ac:dyDescent="0.35">
      <c r="C24" s="61" t="s">
        <v>159</v>
      </c>
      <c r="D24" s="33">
        <f>Origin!E281</f>
        <v>1268</v>
      </c>
      <c r="E24" s="33">
        <f>Origin!F281</f>
        <v>4815</v>
      </c>
      <c r="F24" s="33">
        <f>Origin!G281</f>
        <v>10898</v>
      </c>
      <c r="G24" s="23">
        <f>Origin!J281</f>
        <v>568</v>
      </c>
      <c r="H24" s="23">
        <f>Origin!K281</f>
        <v>1677</v>
      </c>
      <c r="I24" s="23">
        <f>Origin!L281</f>
        <v>894</v>
      </c>
    </row>
    <row r="25" spans="3:9" ht="16.2" thickBot="1" x14ac:dyDescent="0.35">
      <c r="C25" s="61" t="s">
        <v>160</v>
      </c>
      <c r="D25" s="34">
        <f>Origin!E300</f>
        <v>37</v>
      </c>
      <c r="E25" s="34">
        <f>Origin!F300</f>
        <v>1898</v>
      </c>
      <c r="F25" s="34">
        <f>Origin!G300</f>
        <v>3833</v>
      </c>
      <c r="G25" s="31">
        <f>Origin!J305</f>
        <v>114</v>
      </c>
      <c r="H25" s="31">
        <f>Origin!K305</f>
        <v>2323</v>
      </c>
      <c r="I25" s="31">
        <f>Origin!L305</f>
        <v>208</v>
      </c>
    </row>
    <row r="26" spans="3:9" ht="16.2" thickBot="1" x14ac:dyDescent="0.35">
      <c r="C26" s="61" t="s">
        <v>161</v>
      </c>
      <c r="D26" s="32">
        <f>Origin!E321</f>
        <v>2456</v>
      </c>
      <c r="E26" s="32">
        <f>Origin!F321</f>
        <v>16334</v>
      </c>
      <c r="F26" s="32">
        <f>Origin!G321</f>
        <v>35308.5</v>
      </c>
      <c r="G26" s="23">
        <f>Origin!J321</f>
        <v>1881</v>
      </c>
      <c r="H26" s="23">
        <f>Origin!K321</f>
        <v>8084</v>
      </c>
      <c r="I26" s="23">
        <f>Origin!L321</f>
        <v>19287.25</v>
      </c>
    </row>
    <row r="27" spans="3:9" ht="16.2" thickBot="1" x14ac:dyDescent="0.35">
      <c r="C27" s="61" t="s">
        <v>162</v>
      </c>
      <c r="D27" s="35">
        <f>Origin!E335</f>
        <v>3</v>
      </c>
      <c r="E27" s="35">
        <f>Origin!F335</f>
        <v>19</v>
      </c>
      <c r="F27" s="35">
        <f>Origin!G335</f>
        <v>41</v>
      </c>
      <c r="G27" s="36">
        <f>Origin!J338</f>
        <v>25</v>
      </c>
      <c r="H27" s="36">
        <f>Origin!K338</f>
        <v>82</v>
      </c>
      <c r="I27" s="36">
        <f>Origin!L338</f>
        <v>235.25</v>
      </c>
    </row>
    <row r="28" spans="3:9" ht="16.2" thickBot="1" x14ac:dyDescent="0.35">
      <c r="C28" s="24" t="s">
        <v>92</v>
      </c>
      <c r="D28" s="39">
        <f>SUM(D10:D27)</f>
        <v>94377</v>
      </c>
      <c r="E28" s="39">
        <f>SUM(E10:E27)</f>
        <v>175511</v>
      </c>
      <c r="F28" s="39">
        <f t="shared" ref="F28:G28" si="0">SUM(F10:F27)</f>
        <v>445677.25</v>
      </c>
      <c r="G28" s="39">
        <v>53892</v>
      </c>
      <c r="H28" s="41">
        <v>40776</v>
      </c>
      <c r="I28" s="41">
        <v>135535.5</v>
      </c>
    </row>
  </sheetData>
  <mergeCells count="3">
    <mergeCell ref="G8:I8"/>
    <mergeCell ref="D8:F8"/>
    <mergeCell ref="C4:I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2EDC2-7708-4CC4-8BBC-25A8D3CB310C}">
  <dimension ref="E3:I29"/>
  <sheetViews>
    <sheetView tabSelected="1" workbookViewId="0">
      <selection activeCell="G29" sqref="G29"/>
    </sheetView>
  </sheetViews>
  <sheetFormatPr defaultRowHeight="14.4" x14ac:dyDescent="0.3"/>
  <cols>
    <col min="1" max="3" width="9.109375"/>
    <col min="4" max="4" width="7.88671875" customWidth="1"/>
    <col min="5" max="5" width="21.44140625" customWidth="1"/>
    <col min="6" max="6" width="20.44140625" customWidth="1"/>
    <col min="7" max="7" width="19.88671875" customWidth="1"/>
  </cols>
  <sheetData>
    <row r="3" spans="5:9" ht="15" thickBot="1" x14ac:dyDescent="0.35"/>
    <row r="4" spans="5:9" x14ac:dyDescent="0.3">
      <c r="E4" s="123" t="s">
        <v>192</v>
      </c>
      <c r="F4" s="124"/>
      <c r="G4" s="124"/>
      <c r="H4" s="124"/>
      <c r="I4" s="125"/>
    </row>
    <row r="5" spans="5:9" x14ac:dyDescent="0.3">
      <c r="E5" s="126"/>
      <c r="F5" s="127"/>
      <c r="G5" s="127"/>
      <c r="H5" s="127"/>
      <c r="I5" s="128"/>
    </row>
    <row r="6" spans="5:9" ht="27.75" customHeight="1" thickBot="1" x14ac:dyDescent="0.35">
      <c r="E6" s="129"/>
      <c r="F6" s="130"/>
      <c r="G6" s="130"/>
      <c r="H6" s="130"/>
      <c r="I6" s="131"/>
    </row>
    <row r="8" spans="5:9" ht="15" thickBot="1" x14ac:dyDescent="0.35"/>
    <row r="9" spans="5:9" ht="15" thickBot="1" x14ac:dyDescent="0.35">
      <c r="F9" s="49" t="s">
        <v>97</v>
      </c>
      <c r="G9" s="42" t="s">
        <v>112</v>
      </c>
    </row>
    <row r="10" spans="5:9" ht="15" thickBot="1" x14ac:dyDescent="0.35">
      <c r="E10" s="51" t="s">
        <v>142</v>
      </c>
      <c r="F10" s="53" t="s">
        <v>96</v>
      </c>
      <c r="G10" s="48" t="s">
        <v>96</v>
      </c>
    </row>
    <row r="11" spans="5:9" ht="15" thickBot="1" x14ac:dyDescent="0.35">
      <c r="E11" s="51" t="s">
        <v>143</v>
      </c>
      <c r="F11" s="54">
        <f>'Export and Import'!F10</f>
        <v>170554.5</v>
      </c>
      <c r="G11" s="26">
        <f>'Export and Import'!I10</f>
        <v>25205</v>
      </c>
    </row>
    <row r="12" spans="5:9" ht="15" thickBot="1" x14ac:dyDescent="0.35">
      <c r="E12" s="52" t="s">
        <v>145</v>
      </c>
      <c r="F12" s="54">
        <f>'Export and Import'!F11</f>
        <v>50542.75</v>
      </c>
      <c r="G12" s="26">
        <f>'Export and Import'!I11</f>
        <v>7541</v>
      </c>
    </row>
    <row r="13" spans="5:9" ht="15" thickBot="1" x14ac:dyDescent="0.35">
      <c r="E13" s="52" t="s">
        <v>146</v>
      </c>
      <c r="F13" s="54">
        <f>'Export and Import'!F12</f>
        <v>68204.5</v>
      </c>
      <c r="G13" s="26">
        <f>'Export and Import'!I12</f>
        <v>14740.5</v>
      </c>
    </row>
    <row r="14" spans="5:9" ht="15" thickBot="1" x14ac:dyDescent="0.35">
      <c r="E14" s="52" t="s">
        <v>148</v>
      </c>
      <c r="F14" s="54">
        <f>'Export and Import'!F13</f>
        <v>29478</v>
      </c>
      <c r="G14" s="26">
        <f>'Export and Import'!I13</f>
        <v>11672</v>
      </c>
    </row>
    <row r="15" spans="5:9" ht="15" thickBot="1" x14ac:dyDescent="0.35">
      <c r="E15" s="52" t="s">
        <v>149</v>
      </c>
      <c r="F15" s="54">
        <f>'Export and Import'!F14</f>
        <v>10172</v>
      </c>
      <c r="G15" s="26">
        <f>'Export and Import'!I14</f>
        <v>18451.75</v>
      </c>
    </row>
    <row r="16" spans="5:9" ht="15" thickBot="1" x14ac:dyDescent="0.35">
      <c r="E16" s="52" t="s">
        <v>150</v>
      </c>
      <c r="F16" s="54">
        <f>'Export and Import'!F15</f>
        <v>3082</v>
      </c>
      <c r="G16" s="26">
        <f>'Export and Import'!I15</f>
        <v>472.5</v>
      </c>
    </row>
    <row r="17" spans="5:7" ht="15" thickBot="1" x14ac:dyDescent="0.35">
      <c r="E17" s="52" t="s">
        <v>151</v>
      </c>
      <c r="F17" s="54">
        <f>'Export and Import'!F16</f>
        <v>2554.5</v>
      </c>
      <c r="G17" s="26">
        <f>'Export and Import'!I16</f>
        <v>922</v>
      </c>
    </row>
    <row r="18" spans="5:7" ht="15" thickBot="1" x14ac:dyDescent="0.35">
      <c r="E18" s="52" t="s">
        <v>152</v>
      </c>
      <c r="F18" s="54">
        <f>'Export and Import'!F17</f>
        <v>31285.25</v>
      </c>
      <c r="G18" s="26">
        <f>'Export and Import'!I17</f>
        <v>19819.5</v>
      </c>
    </row>
    <row r="19" spans="5:7" ht="15" thickBot="1" x14ac:dyDescent="0.35">
      <c r="E19" s="52" t="s">
        <v>153</v>
      </c>
      <c r="F19" s="54">
        <f>'Export and Import'!F18</f>
        <v>4309</v>
      </c>
      <c r="G19" s="26">
        <f>'Export and Import'!I18</f>
        <v>356</v>
      </c>
    </row>
    <row r="20" spans="5:7" ht="15" thickBot="1" x14ac:dyDescent="0.35">
      <c r="E20" s="52" t="s">
        <v>154</v>
      </c>
      <c r="F20" s="54">
        <f>'Export and Import'!F19</f>
        <v>20628</v>
      </c>
      <c r="G20" s="26">
        <f>'Export and Import'!I19</f>
        <v>6413</v>
      </c>
    </row>
    <row r="21" spans="5:7" ht="15" thickBot="1" x14ac:dyDescent="0.35">
      <c r="E21" s="52" t="s">
        <v>155</v>
      </c>
      <c r="F21" s="54">
        <f>'Export and Import'!F20</f>
        <v>1150</v>
      </c>
      <c r="G21" s="26">
        <f>'Export and Import'!I20</f>
        <v>3423</v>
      </c>
    </row>
    <row r="22" spans="5:7" ht="15" thickBot="1" x14ac:dyDescent="0.35">
      <c r="E22" s="52" t="s">
        <v>156</v>
      </c>
      <c r="F22" s="54">
        <f>'Export and Import'!F21</f>
        <v>300</v>
      </c>
      <c r="G22" s="26">
        <f>'Export and Import'!I21</f>
        <v>133</v>
      </c>
    </row>
    <row r="23" spans="5:7" ht="15" thickBot="1" x14ac:dyDescent="0.35">
      <c r="E23" s="52" t="s">
        <v>157</v>
      </c>
      <c r="F23" s="54">
        <f>'Export and Import'!F22</f>
        <v>1908</v>
      </c>
      <c r="G23" s="26">
        <f>'Export and Import'!I22</f>
        <v>1470</v>
      </c>
    </row>
    <row r="24" spans="5:7" ht="15" thickBot="1" x14ac:dyDescent="0.35">
      <c r="E24" s="52" t="s">
        <v>158</v>
      </c>
      <c r="F24" s="54">
        <f>'Export and Import'!F23</f>
        <v>1428.25</v>
      </c>
      <c r="G24" s="26">
        <f>'Export and Import'!I23</f>
        <v>4980.75</v>
      </c>
    </row>
    <row r="25" spans="5:7" ht="15" thickBot="1" x14ac:dyDescent="0.35">
      <c r="E25" s="52" t="s">
        <v>159</v>
      </c>
      <c r="F25" s="54">
        <f>'Export and Import'!F24</f>
        <v>10898</v>
      </c>
      <c r="G25" s="26">
        <f>'Export and Import'!I24</f>
        <v>894</v>
      </c>
    </row>
    <row r="26" spans="5:7" ht="15" thickBot="1" x14ac:dyDescent="0.35">
      <c r="E26" s="52" t="s">
        <v>160</v>
      </c>
      <c r="F26" s="54">
        <f>'Export and Import'!F25</f>
        <v>3833</v>
      </c>
      <c r="G26" s="26">
        <f>'Export and Import'!I25</f>
        <v>208</v>
      </c>
    </row>
    <row r="27" spans="5:7" ht="15" thickBot="1" x14ac:dyDescent="0.35">
      <c r="E27" s="52" t="s">
        <v>161</v>
      </c>
      <c r="F27" s="54">
        <f>'Export and Import'!F26</f>
        <v>35308.5</v>
      </c>
      <c r="G27" s="26">
        <f>'Export and Import'!I26</f>
        <v>19287.25</v>
      </c>
    </row>
    <row r="28" spans="5:7" ht="15" thickBot="1" x14ac:dyDescent="0.35">
      <c r="E28" s="52" t="s">
        <v>162</v>
      </c>
      <c r="F28" s="54">
        <f>'Export and Import'!F27</f>
        <v>41</v>
      </c>
      <c r="G28" s="26">
        <f>'Export and Import'!I27</f>
        <v>235.25</v>
      </c>
    </row>
    <row r="29" spans="5:7" ht="15" thickBot="1" x14ac:dyDescent="0.35">
      <c r="E29" s="25" t="s">
        <v>92</v>
      </c>
      <c r="F29" s="40">
        <f>SUM(F11:F28)</f>
        <v>445677.25</v>
      </c>
      <c r="G29" s="40">
        <f>'Export and Import'!I28</f>
        <v>135535.5</v>
      </c>
    </row>
  </sheetData>
  <mergeCells count="1">
    <mergeCell ref="E4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</vt:lpstr>
      <vt:lpstr>Table 2</vt:lpstr>
      <vt:lpstr>Origin</vt:lpstr>
      <vt:lpstr>Export and Import</vt:lpstr>
      <vt:lpstr>TEUs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2024-02-04T11:31:57Z</dcterms:modified>
</cp:coreProperties>
</file>