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teamsite.maerskgroup.com/teams/ACT_BD424/Shared Documents/General/Reporting/1. Monthly Reporting/INT/2024/"/>
    </mc:Choice>
  </mc:AlternateContent>
  <xr:revisionPtr revIDLastSave="128" documentId="14_{D06B3266-3A65-41F2-AFED-8B209731291C}" xr6:coauthVersionLast="47" xr6:coauthVersionMax="47" xr10:uidLastSave="{C4B960AE-4C49-4FB7-9D9A-607995169767}"/>
  <bookViews>
    <workbookView xWindow="-120" yWindow="-120" windowWidth="29040" windowHeight="15840" xr2:uid="{00000000-000D-0000-FFFF-FFFF00000000}"/>
  </bookViews>
  <sheets>
    <sheet name="In-Transit Cargo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N21" i="2" s="1"/>
  <c r="G21" i="2"/>
  <c r="D21" i="2"/>
  <c r="L14" i="2"/>
  <c r="M14" i="2"/>
  <c r="N14" i="2"/>
  <c r="O14" i="2"/>
  <c r="P14" i="2"/>
  <c r="K10" i="2"/>
  <c r="K11" i="2"/>
  <c r="K12" i="2"/>
  <c r="K13" i="2"/>
  <c r="K14" i="2"/>
  <c r="K9" i="2"/>
  <c r="L9" i="2"/>
  <c r="M9" i="2"/>
  <c r="N9" i="2"/>
  <c r="O9" i="2"/>
  <c r="K22" i="2"/>
  <c r="L10" i="2"/>
  <c r="M10" i="2"/>
  <c r="N10" i="2"/>
  <c r="O10" i="2"/>
  <c r="L11" i="2"/>
  <c r="M11" i="2"/>
  <c r="N11" i="2"/>
  <c r="O11" i="2"/>
  <c r="L12" i="2"/>
  <c r="M12" i="2"/>
  <c r="N12" i="2"/>
  <c r="O12" i="2"/>
  <c r="L13" i="2"/>
  <c r="M13" i="2"/>
  <c r="N13" i="2"/>
  <c r="O13" i="2"/>
  <c r="H21" i="2"/>
  <c r="H23" i="2" s="1"/>
  <c r="I21" i="2"/>
  <c r="I23" i="2" s="1"/>
  <c r="J21" i="2"/>
  <c r="K21" i="2"/>
  <c r="D22" i="2"/>
  <c r="D23" i="2" s="1"/>
  <c r="E22" i="2"/>
  <c r="E23" i="2" s="1"/>
  <c r="F22" i="2"/>
  <c r="F23" i="2" s="1"/>
  <c r="G22" i="2"/>
  <c r="G23" i="2" s="1"/>
  <c r="H22" i="2"/>
  <c r="I22" i="2"/>
  <c r="J22" i="2"/>
  <c r="P13" i="2"/>
  <c r="O21" i="2" l="1"/>
  <c r="M21" i="2"/>
  <c r="L21" i="2"/>
  <c r="K23" i="2"/>
  <c r="J23" i="2"/>
  <c r="P12" i="2"/>
  <c r="P11" i="2"/>
  <c r="P10" i="2"/>
</calcChain>
</file>

<file path=xl/sharedStrings.xml><?xml version="1.0" encoding="utf-8"?>
<sst xmlns="http://schemas.openxmlformats.org/spreadsheetml/2006/main" count="32" uniqueCount="23">
  <si>
    <t>INT IMPORT FULL TEUs</t>
  </si>
  <si>
    <t>Month</t>
  </si>
  <si>
    <t>Growth</t>
  </si>
  <si>
    <t>Total INT</t>
  </si>
  <si>
    <t>TIR</t>
  </si>
  <si>
    <t>Other INT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</si>
  <si>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</si>
  <si>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</si>
  <si>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</si>
  <si>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</si>
  <si>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</si>
  <si>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</si>
  <si>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</si>
  <si>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</si>
  <si>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</si>
  <si>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</si>
  <si>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</si>
  <si>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</si>
  <si>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</si>
  <si>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Cargo split</t>
  </si>
  <si>
    <t>QIZ &amp; FZ</t>
  </si>
  <si>
    <t>YTD</t>
  </si>
  <si>
    <t>MoM%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</si>
</sst>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aersk Text"/>
    </font>
    <font>
      <sz val="10"/>
      <color theme="1"/>
      <name val="Maersk Text"/>
    </font>
    <font>
      <b/>
      <sz val="10"/>
      <name val="Maersk Text"/>
    </font>
    <font>
      <sz val="10"/>
      <name val="Maersk Tex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9" fontId="3" fillId="0" borderId="3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P23"/>
  <sheetViews>
    <sheetView showGridLines="0" tabSelected="1" workbookViewId="0">
      <selection activeCell="O28" sqref="O28"/>
    </sheetView>
  </sheetViews>
  <sheetFormatPr defaultColWidth="11.85546875" defaultRowHeight="15" x14ac:dyDescent="0.25"/>
  <sheetData>
    <row r="5" spans="3:16" ht="15.75" thickBot="1" x14ac:dyDescent="0.3"/>
    <row r="6" spans="3:16" ht="15.75" thickBot="1" x14ac:dyDescent="0.3">
      <c r="C6" s="50" t="s">
        <v>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41"/>
    </row>
    <row r="7" spans="3:16" ht="15.75" thickBot="1" x14ac:dyDescent="0.3">
      <c r="C7" s="53" t="s">
        <v>1</v>
      </c>
      <c r="D7" s="50">
        <v>2023</v>
      </c>
      <c r="E7" s="55"/>
      <c r="F7" s="55"/>
      <c r="G7" s="56"/>
      <c r="H7" s="50">
        <v>2024</v>
      </c>
      <c r="I7" s="55"/>
      <c r="J7" s="55"/>
      <c r="K7" s="56"/>
      <c r="L7" s="50" t="s">
        <v>2</v>
      </c>
      <c r="M7" s="55"/>
      <c r="N7" s="55"/>
      <c r="O7" s="56"/>
      <c r="P7" s="49" t="s">
        <v>22</v>
      </c>
    </row>
    <row r="8" spans="3:16" ht="15.75" thickBot="1" x14ac:dyDescent="0.3">
      <c r="C8" s="54"/>
      <c r="D8" s="38" t="s">
        <v>3</v>
      </c>
      <c r="E8" s="1" t="s">
        <v>4</v>
      </c>
      <c r="F8" s="1" t="s">
        <v>5</v>
      </c>
      <c r="G8" s="1" t="s">
        <v>20</v>
      </c>
      <c r="H8" s="38" t="s">
        <v>3</v>
      </c>
      <c r="I8" s="1" t="s">
        <v>4</v>
      </c>
      <c r="J8" s="1" t="s">
        <v>5</v>
      </c>
      <c r="K8" s="1" t="s">
        <v>20</v>
      </c>
      <c r="L8" s="2" t="s">
        <v>6</v>
      </c>
      <c r="M8" s="3" t="s">
        <v>4</v>
      </c>
      <c r="N8" s="1" t="s">
        <v>5</v>
      </c>
      <c r="O8" s="1" t="s">
        <v>20</v>
      </c>
      <c r="P8" s="42" t="s">
        <v>4</v>
      </c>
    </row>
    <row r="9" spans="3:16" ht="15.75" thickBot="1" x14ac:dyDescent="0.3">
      <c r="C9" s="4" t="s">
        <v>7</v>
      </c>
      <c r="D9" s="5">
        <v>2795.5</v>
      </c>
      <c r="E9" s="6">
        <v>221</v>
      </c>
      <c r="F9" s="7">
        <v>1836.25</v>
      </c>
      <c r="G9" s="8">
        <v>738.25</v>
      </c>
      <c r="H9" s="39">
        <v>1698.75</v>
      </c>
      <c r="I9" s="6">
        <v>352</v>
      </c>
      <c r="J9" s="7">
        <v>797</v>
      </c>
      <c r="K9" s="8">
        <f>H9-J9-I9</f>
        <v>549.75</v>
      </c>
      <c r="L9" s="9">
        <f t="shared" ref="L9:O12" si="0">(H9-D9)/D9</f>
        <v>-0.39232695403326773</v>
      </c>
      <c r="M9" s="10">
        <f t="shared" si="0"/>
        <v>0.59276018099547512</v>
      </c>
      <c r="N9" s="11">
        <f t="shared" si="0"/>
        <v>-0.5659632402995235</v>
      </c>
      <c r="O9" s="12">
        <f t="shared" si="0"/>
        <v>-0.25533355909244837</v>
      </c>
      <c r="P9" s="43"/>
    </row>
    <row r="10" spans="3:16" x14ac:dyDescent="0.25">
      <c r="C10" s="13" t="s">
        <v>8</v>
      </c>
      <c r="D10" s="14">
        <v>1724.25</v>
      </c>
      <c r="E10" s="15">
        <v>225.5</v>
      </c>
      <c r="F10" s="16">
        <v>1115.75</v>
      </c>
      <c r="G10" s="17">
        <v>383</v>
      </c>
      <c r="H10" s="14">
        <v>1126.5</v>
      </c>
      <c r="I10" s="15">
        <v>376</v>
      </c>
      <c r="J10" s="16">
        <v>926.5</v>
      </c>
      <c r="K10" s="8">
        <f t="shared" ref="K10:K14" si="1">H10-J10-I10</f>
        <v>-176</v>
      </c>
      <c r="L10" s="9">
        <f t="shared" si="0"/>
        <v>-0.34667246628969117</v>
      </c>
      <c r="M10" s="10">
        <f t="shared" si="0"/>
        <v>0.66740576496674053</v>
      </c>
      <c r="N10" s="11">
        <f t="shared" si="0"/>
        <v>-0.16961684965269999</v>
      </c>
      <c r="O10" s="12">
        <f t="shared" si="0"/>
        <v>-1.4595300261096606</v>
      </c>
      <c r="P10" s="44">
        <f t="shared" ref="P10:P12" si="2">I10/I9-1</f>
        <v>6.8181818181818121E-2</v>
      </c>
    </row>
    <row r="11" spans="3:16" x14ac:dyDescent="0.25">
      <c r="C11" s="13" t="s">
        <v>9</v>
      </c>
      <c r="D11" s="14">
        <v>1902.5</v>
      </c>
      <c r="E11" s="15">
        <v>219.75</v>
      </c>
      <c r="F11" s="16">
        <v>1264.5</v>
      </c>
      <c r="G11" s="17">
        <v>418.25</v>
      </c>
      <c r="H11" s="14">
        <v>1884.25</v>
      </c>
      <c r="I11" s="15">
        <v>341.25</v>
      </c>
      <c r="J11" s="16">
        <v>1317.25</v>
      </c>
      <c r="K11" s="17">
        <f t="shared" si="1"/>
        <v>225.75</v>
      </c>
      <c r="L11" s="9">
        <f t="shared" si="0"/>
        <v>-9.5926412614980288E-3</v>
      </c>
      <c r="M11" s="10">
        <f t="shared" si="0"/>
        <v>0.55290102389078499</v>
      </c>
      <c r="N11" s="11">
        <f t="shared" si="0"/>
        <v>4.1716093317516807E-2</v>
      </c>
      <c r="O11" s="12">
        <f t="shared" si="0"/>
        <v>-0.46025104602510458</v>
      </c>
      <c r="P11" s="44">
        <f t="shared" si="2"/>
        <v>-9.2420212765957466E-2</v>
      </c>
    </row>
    <row r="12" spans="3:16" x14ac:dyDescent="0.25">
      <c r="C12" s="13" t="s">
        <v>10</v>
      </c>
      <c r="D12" s="14">
        <v>2022</v>
      </c>
      <c r="E12" s="15">
        <v>314</v>
      </c>
      <c r="F12" s="16">
        <v>1411</v>
      </c>
      <c r="G12" s="17">
        <v>297</v>
      </c>
      <c r="H12" s="14">
        <v>2219.75</v>
      </c>
      <c r="I12" s="15">
        <v>359</v>
      </c>
      <c r="J12" s="16">
        <v>1378.25</v>
      </c>
      <c r="K12" s="17">
        <f t="shared" si="1"/>
        <v>482.5</v>
      </c>
      <c r="L12" s="9">
        <f t="shared" si="0"/>
        <v>9.779920870425321E-2</v>
      </c>
      <c r="M12" s="10">
        <f t="shared" si="0"/>
        <v>0.14331210191082802</v>
      </c>
      <c r="N12" s="11">
        <f t="shared" si="0"/>
        <v>-2.3210489014883061E-2</v>
      </c>
      <c r="O12" s="12">
        <f t="shared" si="0"/>
        <v>0.62457912457912457</v>
      </c>
      <c r="P12" s="44">
        <f t="shared" si="2"/>
        <v>5.2014652014652052E-2</v>
      </c>
    </row>
    <row r="13" spans="3:16" x14ac:dyDescent="0.25">
      <c r="C13" s="13" t="s">
        <v>11</v>
      </c>
      <c r="D13" s="14">
        <v>2792.25</v>
      </c>
      <c r="E13" s="15">
        <v>309</v>
      </c>
      <c r="F13" s="16">
        <v>2082</v>
      </c>
      <c r="G13" s="17">
        <v>401.25</v>
      </c>
      <c r="H13" s="14">
        <v>1606.75</v>
      </c>
      <c r="I13" s="15">
        <v>348</v>
      </c>
      <c r="J13" s="16">
        <v>1498.75</v>
      </c>
      <c r="K13" s="17">
        <f t="shared" si="1"/>
        <v>-240</v>
      </c>
      <c r="L13" s="9">
        <f t="shared" ref="L13" si="3">(H13-D13)/D13</f>
        <v>-0.42456800071626827</v>
      </c>
      <c r="M13" s="10">
        <f t="shared" ref="M13" si="4">(I13-E13)/E13</f>
        <v>0.12621359223300971</v>
      </c>
      <c r="N13" s="11">
        <f t="shared" ref="N13" si="5">(J13-F13)/F13</f>
        <v>-0.28013928914505282</v>
      </c>
      <c r="O13" s="12">
        <f t="shared" ref="O13" si="6">(K13-G13)/G13</f>
        <v>-1.5981308411214954</v>
      </c>
      <c r="P13" s="44">
        <f t="shared" ref="P13" si="7">I13/I12-1</f>
        <v>-3.0640668523676862E-2</v>
      </c>
    </row>
    <row r="14" spans="3:16" x14ac:dyDescent="0.25">
      <c r="C14" s="13" t="s">
        <v>12</v>
      </c>
      <c r="D14" s="14">
        <v>2517.5</v>
      </c>
      <c r="E14" s="15">
        <v>266</v>
      </c>
      <c r="F14" s="16">
        <v>1640.5</v>
      </c>
      <c r="G14" s="17">
        <v>611</v>
      </c>
      <c r="H14" s="14">
        <v>2325</v>
      </c>
      <c r="I14" s="15">
        <v>311.25</v>
      </c>
      <c r="J14" s="16">
        <v>1679.5</v>
      </c>
      <c r="K14" s="17">
        <f t="shared" si="1"/>
        <v>334.25</v>
      </c>
      <c r="L14" s="9">
        <f t="shared" ref="L14" si="8">(H14-D14)/D14</f>
        <v>-7.6464746772591852E-2</v>
      </c>
      <c r="M14" s="10">
        <f t="shared" ref="M14" si="9">(I14-E14)/E14</f>
        <v>0.17011278195488722</v>
      </c>
      <c r="N14" s="11">
        <f t="shared" ref="N14" si="10">(J14-F14)/F14</f>
        <v>2.3773239865894545E-2</v>
      </c>
      <c r="O14" s="12">
        <f t="shared" ref="O14" si="11">(K14-G14)/G14</f>
        <v>-0.45294599018003273</v>
      </c>
      <c r="P14" s="44">
        <f t="shared" ref="P14" si="12">I14/I13-1</f>
        <v>-0.1056034482758621</v>
      </c>
    </row>
    <row r="15" spans="3:16" x14ac:dyDescent="0.25">
      <c r="C15" s="13" t="s">
        <v>13</v>
      </c>
      <c r="D15" s="14">
        <v>2293.25</v>
      </c>
      <c r="E15" s="15">
        <v>340</v>
      </c>
      <c r="F15" s="16">
        <v>1866.75</v>
      </c>
      <c r="G15" s="17">
        <v>86.5</v>
      </c>
      <c r="H15" s="14"/>
      <c r="I15" s="15"/>
      <c r="J15" s="16"/>
      <c r="K15" s="17"/>
      <c r="L15" s="9"/>
      <c r="M15" s="10"/>
      <c r="N15" s="11"/>
      <c r="O15" s="12"/>
      <c r="P15" s="45"/>
    </row>
    <row r="16" spans="3:16" x14ac:dyDescent="0.25">
      <c r="C16" s="13" t="s">
        <v>14</v>
      </c>
      <c r="D16" s="14">
        <v>2752.5</v>
      </c>
      <c r="E16" s="15">
        <v>448</v>
      </c>
      <c r="F16" s="16">
        <v>2183.75</v>
      </c>
      <c r="G16" s="17">
        <v>120.75</v>
      </c>
      <c r="H16" s="14"/>
      <c r="I16" s="15"/>
      <c r="J16" s="16"/>
      <c r="K16" s="17"/>
      <c r="L16" s="9"/>
      <c r="M16" s="10"/>
      <c r="N16" s="11"/>
      <c r="O16" s="12"/>
      <c r="P16" s="45"/>
    </row>
    <row r="17" spans="3:16" x14ac:dyDescent="0.25">
      <c r="C17" s="13" t="s">
        <v>15</v>
      </c>
      <c r="D17" s="14">
        <v>2565.5</v>
      </c>
      <c r="E17" s="15">
        <v>266.75</v>
      </c>
      <c r="F17" s="16">
        <v>1392</v>
      </c>
      <c r="G17" s="17">
        <v>906.75</v>
      </c>
      <c r="H17" s="14"/>
      <c r="I17" s="15"/>
      <c r="J17" s="16"/>
      <c r="K17" s="17"/>
      <c r="L17" s="9"/>
      <c r="M17" s="10"/>
      <c r="N17" s="11"/>
      <c r="O17" s="12"/>
      <c r="P17" s="45"/>
    </row>
    <row r="18" spans="3:16" x14ac:dyDescent="0.25">
      <c r="C18" s="13" t="s">
        <v>16</v>
      </c>
      <c r="D18" s="14">
        <v>2555.5</v>
      </c>
      <c r="E18" s="15">
        <v>345.25</v>
      </c>
      <c r="F18" s="16">
        <v>1256</v>
      </c>
      <c r="G18" s="17">
        <v>954.25</v>
      </c>
      <c r="H18" s="14"/>
      <c r="I18" s="15"/>
      <c r="J18" s="16"/>
      <c r="K18" s="17"/>
      <c r="L18" s="9"/>
      <c r="M18" s="10"/>
      <c r="N18" s="11"/>
      <c r="O18" s="12"/>
      <c r="P18" s="45"/>
    </row>
    <row r="19" spans="3:16" x14ac:dyDescent="0.25">
      <c r="C19" s="13" t="s">
        <v>17</v>
      </c>
      <c r="D19" s="14">
        <v>2194.75</v>
      </c>
      <c r="E19" s="15">
        <v>333.25</v>
      </c>
      <c r="F19" s="16">
        <v>1187.5</v>
      </c>
      <c r="G19" s="17">
        <v>674</v>
      </c>
      <c r="H19" s="14"/>
      <c r="I19" s="15"/>
      <c r="J19" s="16"/>
      <c r="K19" s="17"/>
      <c r="L19" s="9"/>
      <c r="M19" s="10"/>
      <c r="N19" s="11"/>
      <c r="O19" s="12"/>
      <c r="P19" s="45"/>
    </row>
    <row r="20" spans="3:16" ht="15.75" thickBot="1" x14ac:dyDescent="0.3">
      <c r="C20" s="18" t="s">
        <v>18</v>
      </c>
      <c r="D20" s="19">
        <v>1873.5</v>
      </c>
      <c r="E20" s="20">
        <v>490</v>
      </c>
      <c r="F20" s="21">
        <v>927.75</v>
      </c>
      <c r="G20" s="22">
        <v>455.75</v>
      </c>
      <c r="H20" s="14"/>
      <c r="I20" s="20"/>
      <c r="J20" s="21"/>
      <c r="K20" s="17"/>
      <c r="L20" s="9"/>
      <c r="M20" s="10"/>
      <c r="N20" s="11"/>
      <c r="O20" s="12"/>
      <c r="P20" s="46"/>
    </row>
    <row r="21" spans="3:16" x14ac:dyDescent="0.25">
      <c r="C21" s="23" t="s">
        <v>21</v>
      </c>
      <c r="D21" s="5">
        <f>SUM(D9:D14)</f>
        <v>13754</v>
      </c>
      <c r="E21" s="7">
        <f t="shared" ref="E21:G21" si="13">SUM(E9:E14)</f>
        <v>1555.25</v>
      </c>
      <c r="F21" s="7">
        <f t="shared" si="13"/>
        <v>9350</v>
      </c>
      <c r="G21" s="8">
        <f t="shared" si="13"/>
        <v>2848.75</v>
      </c>
      <c r="H21" s="6">
        <f t="shared" ref="H21:K21" si="14">SUM(H9:H20)</f>
        <v>10861</v>
      </c>
      <c r="I21" s="7">
        <f t="shared" si="14"/>
        <v>2087.5</v>
      </c>
      <c r="J21" s="7">
        <f t="shared" si="14"/>
        <v>7597.25</v>
      </c>
      <c r="K21" s="8">
        <f t="shared" si="14"/>
        <v>1176.25</v>
      </c>
      <c r="L21" s="24">
        <f>H21/D21-1</f>
        <v>-0.21033881052784642</v>
      </c>
      <c r="M21" s="25">
        <f>I21/E21-1</f>
        <v>0.3422279376306061</v>
      </c>
      <c r="N21" s="25">
        <f>J21/F21-1</f>
        <v>-0.18745989304812838</v>
      </c>
      <c r="O21" s="26">
        <f>K21/G21-1</f>
        <v>-0.58709960508995174</v>
      </c>
      <c r="P21" s="47"/>
    </row>
    <row r="22" spans="3:16" x14ac:dyDescent="0.25">
      <c r="C22" s="27" t="s">
        <v>6</v>
      </c>
      <c r="D22" s="14">
        <f t="shared" ref="D22:J22" si="15">SUM(D9:D20)</f>
        <v>27989</v>
      </c>
      <c r="E22" s="16">
        <f t="shared" si="15"/>
        <v>3778.5</v>
      </c>
      <c r="F22" s="16">
        <f t="shared" si="15"/>
        <v>18163.75</v>
      </c>
      <c r="G22" s="17">
        <f t="shared" si="15"/>
        <v>6046.75</v>
      </c>
      <c r="H22" s="15">
        <f t="shared" si="15"/>
        <v>10861</v>
      </c>
      <c r="I22" s="16">
        <f t="shared" si="15"/>
        <v>2087.5</v>
      </c>
      <c r="J22" s="16">
        <f t="shared" si="15"/>
        <v>7597.25</v>
      </c>
      <c r="K22" s="17">
        <f t="shared" ref="K22" si="16">SUM(K9:K20)</f>
        <v>1176.25</v>
      </c>
      <c r="L22" s="28"/>
      <c r="M22" s="29"/>
      <c r="N22" s="29"/>
      <c r="O22" s="30"/>
      <c r="P22" s="47"/>
    </row>
    <row r="23" spans="3:16" ht="15.75" thickBot="1" x14ac:dyDescent="0.3">
      <c r="C23" s="31" t="s">
        <v>19</v>
      </c>
      <c r="D23" s="32">
        <f>D22/D22</f>
        <v>1</v>
      </c>
      <c r="E23" s="33">
        <f>E22/D22</f>
        <v>0.13499946407517238</v>
      </c>
      <c r="F23" s="33">
        <f>F22/D22</f>
        <v>0.64896030583443498</v>
      </c>
      <c r="G23" s="34">
        <f>G22/D22</f>
        <v>0.21604023009039267</v>
      </c>
      <c r="H23" s="40">
        <f>H21/H21</f>
        <v>1</v>
      </c>
      <c r="I23" s="33">
        <f>I21/H21</f>
        <v>0.19220145474634012</v>
      </c>
      <c r="J23" s="33">
        <f>J21/H21</f>
        <v>0.69949820458521317</v>
      </c>
      <c r="K23" s="34">
        <f>K21/H21</f>
        <v>0.10830034066844674</v>
      </c>
      <c r="L23" s="35"/>
      <c r="M23" s="36"/>
      <c r="N23" s="36"/>
      <c r="O23" s="37"/>
      <c r="P23" s="48"/>
    </row>
  </sheetData>
  <mergeCells count="5">
    <mergeCell ref="C6:O6"/>
    <mergeCell ref="C7:C8"/>
    <mergeCell ref="D7:G7"/>
    <mergeCell ref="H7:K7"/>
    <mergeCell ref="L7:O7"/>
  </mergeCells>
  <conditionalFormatting sqref="D9:G2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{F7EED11C-26D1-4D36-99C9-61A8694A0E26}</x14:id>
        </ext>
      </extLst>
    </cfRule>
  </conditionalFormatting>
  <conditionalFormatting sqref="I9:K9 H10:K2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{73FBF179-C1F6-4ED6-A27D-9C080A6D8FAE}</x14:id>
        </ext>
      </extLst>
    </cfRule>
  </conditionalFormatting>
  <conditionalFormatting sqref="L9:L20">
    <cfRule type="top10" dxfId="6" priority="9" percent="1" rank="10"/>
  </conditionalFormatting>
  <conditionalFormatting sqref="L9:M20">
    <cfRule type="top10" dxfId="5" priority="12" percent="1" rank="10"/>
  </conditionalFormatting>
  <conditionalFormatting sqref="N9:N20">
    <cfRule type="top10" dxfId="4" priority="11" percent="1" rank="10"/>
  </conditionalFormatting>
  <conditionalFormatting sqref="O9:O20">
    <cfRule type="top10" dxfId="3" priority="10" percent="1" rank="10"/>
  </conditionalFormatting>
  <conditionalFormatting sqref="P10:P20">
    <cfRule type="top10" dxfId="2" priority="5" percent="1" rank="10"/>
  </conditionalFormatting>
  <conditionalFormatting sqref="P9:P20">
    <cfRule type="top10" dxfId="1" priority="38" percent="1" rank="10"/>
  </conditionalFormatting>
  <conditionalFormatting sqref="P21:P22">
    <cfRule type="top10" dxfId="0" priority="40" percent="1" rank="10"/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ED11C-26D1-4D36-99C9-61A8694A0E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D9:G20</xm:sqref>
        </x14:conditionalFormatting>
        <x14:conditionalFormatting xmlns:xm="http://schemas.microsoft.com/office/excel/2006/main">
          <x14:cfRule type="dataBar" id="{73FBF179-C1F6-4ED6-A27D-9C080A6D8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I9:K9 H10:K20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08ab85-35f1-4f96-ad85-f1b92b16c894">
      <Terms xmlns="http://schemas.microsoft.com/office/infopath/2007/PartnerControls"/>
    </lcf76f155ced4ddcb4097134ff3c332f>
    <TaxCatchAll xmlns="15f1a44c-e639-48f7-aa27-4b10a41fb360" xsi:nil="true"/>
    <MigrationWizIdPermissionLevels xmlns="c008ab85-35f1-4f96-ad85-f1b92b16c894" xsi:nil="true"/>
    <lcf76f155ced4ddcb4097134ff3c332f0 xmlns="c008ab85-35f1-4f96-ad85-f1b92b16c894" xsi:nil="true"/>
    <MigrationWizId xmlns="c008ab85-35f1-4f96-ad85-f1b92b16c894">da80a5d0-859a-48b1-8575-e5a6948bf9b7</MigrationWizId>
    <MigrationWizIdPermissions xmlns="c008ab85-35f1-4f96-ad85-f1b92b16c894" xsi:nil="true"/>
    <MigrationWizIdVersion xmlns="c008ab85-35f1-4f96-ad85-f1b92b16c894">da80a5d0-859a-48b1-8575-e5a6948bf9b7-638504138370000000</MigrationWizIdVersion>
    <MigrationWizIdDocumentLibraryPermissions xmlns="c008ab85-35f1-4f96-ad85-f1b92b16c894" xsi:nil="true"/>
    <MigrationWizIdSecurityGroups xmlns="c008ab85-35f1-4f96-ad85-f1b92b16c8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7F6AA3B6B1B644BE08C21386645C90" ma:contentTypeVersion="22" ma:contentTypeDescription="Create a new document." ma:contentTypeScope="" ma:versionID="e546275682dde7d704249c4db192472b">
  <xsd:schema xmlns:xsd="http://www.w3.org/2001/XMLSchema" xmlns:xs="http://www.w3.org/2001/XMLSchema" xmlns:p="http://schemas.microsoft.com/office/2006/metadata/properties" xmlns:ns2="c008ab85-35f1-4f96-ad85-f1b92b16c894" xmlns:ns3="15f1a44c-e639-48f7-aa27-4b10a41fb360" targetNamespace="http://schemas.microsoft.com/office/2006/metadata/properties" ma:root="true" ma:fieldsID="c146688688cc0b3a7ff054084b930b24" ns2:_="" ns3:_="">
    <xsd:import namespace="c008ab85-35f1-4f96-ad85-f1b92b16c894"/>
    <xsd:import namespace="15f1a44c-e639-48f7-aa27-4b10a41fb360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Version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lcf76f155ced4ddcb4097134ff3c332f0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ab85-35f1-4f96-ad85-f1b92b16c8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igrationWizIdPermissionLevels" ma:index="11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2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3" nillable="true" ma:displayName="MigrationWizIdSecurityGroups" ma:internalName="MigrationWizIdSecurityGroups">
      <xsd:simpleType>
        <xsd:restriction base="dms:Text"/>
      </xsd:simpleType>
    </xsd:element>
    <xsd:element name="lcf76f155ced4ddcb4097134ff3c332f0" ma:index="14" nillable="true" ma:displayName="Image Tags_0" ma:hidden="true" ma:internalName="lcf76f155ced4ddcb4097134ff3c332f0" ma:readOnly="fals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1972f45-99e4-4d95-9530-8f50712244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1a44c-e639-48f7-aa27-4b10a41fb36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4ed0046c-5a6e-4e42-9700-083ecaca99e7}" ma:internalName="TaxCatchAll" ma:showField="CatchAllData" ma:web="15f1a44c-e639-48f7-aa27-4b10a41fb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F0A24-81D2-49DB-AA18-D7DF261AFD2D}">
  <ds:schemaRefs>
    <ds:schemaRef ds:uri="http://schemas.microsoft.com/office/2006/documentManagement/types"/>
    <ds:schemaRef ds:uri="15f1a44c-e639-48f7-aa27-4b10a41fb360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c008ab85-35f1-4f96-ad85-f1b92b16c89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437BF2-CD3F-4F25-904D-93E061A5E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ab85-35f1-4f96-ad85-f1b92b16c894"/>
    <ds:schemaRef ds:uri="15f1a44c-e639-48f7-aa27-4b10a41fb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C746EA-96CB-47C7-81E6-C919DC769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In-Transit Cargo</vt:lpstr>
    </vt:vector>
  </TitlesOfParts>
  <Manager/>
  <Company>ACT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 ALasmar</dc:creator>
  <cp:keywords/>
  <dc:description/>
  <cp:lastModifiedBy>Zaid Mousa</cp:lastModifiedBy>
  <cp:revision/>
  <dcterms:created xsi:type="dcterms:W3CDTF">2020-05-10T08:53:02Z</dcterms:created>
  <dcterms:modified xsi:type="dcterms:W3CDTF">2024-07-03T09:20:09Z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0x0101007C7F6AA3B6B1B644BE08C21386645C90</vt:lpwstr>
  </property>
  <property fmtid="{D5CDD505-2E9C-101B-9397-08002B2CF9AE}" pid="3" name="MediaServiceImageTags">
    <vt:lpwstr/>
  </property>
  <property fmtid="{D5CDD505-2E9C-101B-9397-08002B2CF9AE}" pid="4" name="Order">
    <vt:r8>133100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SIP_Label_455b24b8-e69b-4583-bfd0-d64b5cee0119_Enabled">
    <vt:lpwstr>true</vt:lpwstr>
  </property>
  <property fmtid="{D5CDD505-2E9C-101B-9397-08002B2CF9AE}" pid="12" name="MSIP_Label_455b24b8-e69b-4583-bfd0-d64b5cee0119_SetDate">
    <vt:lpwstr>2024-06-03T09:35:32Z</vt:lpwstr>
  </property>
  <property fmtid="{D5CDD505-2E9C-101B-9397-08002B2CF9AE}" pid="13" name="MSIP_Label_455b24b8-e69b-4583-bfd0-d64b5cee0119_Method">
    <vt:lpwstr>Privileged</vt:lpwstr>
  </property>
  <property fmtid="{D5CDD505-2E9C-101B-9397-08002B2CF9AE}" pid="14" name="MSIP_Label_455b24b8-e69b-4583-bfd0-d64b5cee0119_Name">
    <vt:lpwstr>Public</vt:lpwstr>
  </property>
  <property fmtid="{D5CDD505-2E9C-101B-9397-08002B2CF9AE}" pid="15" name="MSIP_Label_455b24b8-e69b-4583-bfd0-d64b5cee0119_SiteId">
    <vt:lpwstr>05d75c05-fa1a-42e7-9cf1-eb416c396f2d</vt:lpwstr>
  </property>
  <property fmtid="{D5CDD505-2E9C-101B-9397-08002B2CF9AE}" pid="16" name="MSIP_Label_455b24b8-e69b-4583-bfd0-d64b5cee0119_ActionId">
    <vt:lpwstr>7be55a4d-9dd7-4064-bffc-939b73c2bab8</vt:lpwstr>
  </property>
  <property fmtid="{D5CDD505-2E9C-101B-9397-08002B2CF9AE}" pid="17" name="MSIP_Label_455b24b8-e69b-4583-bfd0-d64b5cee0119_ContentBits">
    <vt:lpwstr>0</vt:lpwstr>
  </property>
</Properties>
</file>